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ens\SG\Zakazky\LDS_Karlova_Studanka\2023_nove_vykazy\EE_cenik\2024\"/>
    </mc:Choice>
  </mc:AlternateContent>
  <xr:revisionPtr revIDLastSave="0" documentId="13_ncr:1_{7E4F6319-43E9-4124-B232-0F8957863754}" xr6:coauthVersionLast="47" xr6:coauthVersionMax="47" xr10:uidLastSave="{00000000-0000-0000-0000-000000000000}"/>
  <bookViews>
    <workbookView xWindow="28680" yWindow="-120" windowWidth="29040" windowHeight="15840" xr2:uid="{CCD7CC59-1A54-41E7-A434-67AAF53997B2}"/>
  </bookViews>
  <sheets>
    <sheet name="Cenik_EE_D_2024" sheetId="4" r:id="rId1"/>
    <sheet name="Cenik_EE_D_2024_s_DPH" sheetId="6" r:id="rId2"/>
    <sheet name="Cenik_EE_C_2024" sheetId="5" r:id="rId3"/>
    <sheet name="Cenik_EE_C_2024_s_DPH" sheetId="7" r:id="rId4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5" l="1"/>
  <c r="I7" i="5"/>
  <c r="J7" i="5"/>
  <c r="K7" i="5"/>
  <c r="L7" i="5"/>
  <c r="M7" i="5"/>
  <c r="N7" i="5"/>
  <c r="G7" i="5"/>
  <c r="E6" i="5"/>
  <c r="F6" i="5"/>
  <c r="G6" i="5"/>
  <c r="H6" i="5"/>
  <c r="I6" i="5"/>
  <c r="J6" i="5"/>
  <c r="K6" i="5"/>
  <c r="L6" i="5"/>
  <c r="M6" i="5"/>
  <c r="N6" i="5"/>
  <c r="O6" i="5"/>
  <c r="D6" i="5"/>
  <c r="G7" i="4"/>
  <c r="H7" i="4"/>
  <c r="I7" i="4"/>
  <c r="J7" i="4"/>
  <c r="K7" i="4"/>
  <c r="L7" i="4"/>
  <c r="M7" i="4"/>
  <c r="F7" i="4"/>
  <c r="E6" i="4"/>
  <c r="F6" i="4"/>
  <c r="G6" i="4"/>
  <c r="H6" i="4"/>
  <c r="I6" i="4"/>
  <c r="J6" i="4"/>
  <c r="K6" i="4"/>
  <c r="L6" i="4"/>
  <c r="M6" i="4"/>
  <c r="D6" i="4"/>
  <c r="H7" i="7" l="1"/>
  <c r="H38" i="7" s="1"/>
  <c r="M7" i="7"/>
  <c r="M38" i="7" s="1"/>
  <c r="N7" i="7"/>
  <c r="G7" i="7"/>
  <c r="O37" i="5"/>
  <c r="N37" i="5"/>
  <c r="M37" i="5"/>
  <c r="L6" i="7"/>
  <c r="K37" i="5"/>
  <c r="J6" i="7"/>
  <c r="I6" i="7"/>
  <c r="H6" i="7"/>
  <c r="G6" i="7"/>
  <c r="F37" i="5"/>
  <c r="E6" i="7"/>
  <c r="E37" i="7" s="1"/>
  <c r="E37" i="5"/>
  <c r="D6" i="7"/>
  <c r="D42" i="7"/>
  <c r="E33" i="7"/>
  <c r="F33" i="7"/>
  <c r="G33" i="7"/>
  <c r="H33" i="7"/>
  <c r="I33" i="7"/>
  <c r="J33" i="7"/>
  <c r="K33" i="7"/>
  <c r="L33" i="7"/>
  <c r="M33" i="7"/>
  <c r="N33" i="7"/>
  <c r="O33" i="7"/>
  <c r="E34" i="7"/>
  <c r="F34" i="7"/>
  <c r="G34" i="7"/>
  <c r="H34" i="7"/>
  <c r="I34" i="7"/>
  <c r="J34" i="7"/>
  <c r="K34" i="7"/>
  <c r="L34" i="7"/>
  <c r="M34" i="7"/>
  <c r="N34" i="7"/>
  <c r="O34" i="7"/>
  <c r="D34" i="7"/>
  <c r="D33" i="7"/>
  <c r="E29" i="7"/>
  <c r="F29" i="7"/>
  <c r="G29" i="7"/>
  <c r="H29" i="7"/>
  <c r="I29" i="7"/>
  <c r="J29" i="7"/>
  <c r="K29" i="7"/>
  <c r="L29" i="7"/>
  <c r="M29" i="7"/>
  <c r="N29" i="7"/>
  <c r="O29" i="7"/>
  <c r="E30" i="7"/>
  <c r="F30" i="7"/>
  <c r="G30" i="7"/>
  <c r="H30" i="7"/>
  <c r="I30" i="7"/>
  <c r="J30" i="7"/>
  <c r="K30" i="7"/>
  <c r="L30" i="7"/>
  <c r="M30" i="7"/>
  <c r="N30" i="7"/>
  <c r="O30" i="7"/>
  <c r="E31" i="7"/>
  <c r="F31" i="7"/>
  <c r="G31" i="7"/>
  <c r="H31" i="7"/>
  <c r="I31" i="7"/>
  <c r="J31" i="7"/>
  <c r="K31" i="7"/>
  <c r="L31" i="7"/>
  <c r="M31" i="7"/>
  <c r="N31" i="7"/>
  <c r="O31" i="7"/>
  <c r="D30" i="7"/>
  <c r="D31" i="7"/>
  <c r="D29" i="7"/>
  <c r="E14" i="7"/>
  <c r="F14" i="7"/>
  <c r="G14" i="7"/>
  <c r="H14" i="7"/>
  <c r="I14" i="7"/>
  <c r="J14" i="7"/>
  <c r="K14" i="7"/>
  <c r="L14" i="7"/>
  <c r="M14" i="7"/>
  <c r="N14" i="7"/>
  <c r="O14" i="7"/>
  <c r="E15" i="7"/>
  <c r="F15" i="7"/>
  <c r="G15" i="7"/>
  <c r="H15" i="7"/>
  <c r="I15" i="7"/>
  <c r="J15" i="7"/>
  <c r="K15" i="7"/>
  <c r="L15" i="7"/>
  <c r="M15" i="7"/>
  <c r="N15" i="7"/>
  <c r="O15" i="7"/>
  <c r="E16" i="7"/>
  <c r="F16" i="7"/>
  <c r="G16" i="7"/>
  <c r="H16" i="7"/>
  <c r="I16" i="7"/>
  <c r="J16" i="7"/>
  <c r="K16" i="7"/>
  <c r="L16" i="7"/>
  <c r="M16" i="7"/>
  <c r="N16" i="7"/>
  <c r="O16" i="7"/>
  <c r="E17" i="7"/>
  <c r="F17" i="7"/>
  <c r="G17" i="7"/>
  <c r="H17" i="7"/>
  <c r="I17" i="7"/>
  <c r="J17" i="7"/>
  <c r="K17" i="7"/>
  <c r="L17" i="7"/>
  <c r="M17" i="7"/>
  <c r="N17" i="7"/>
  <c r="O17" i="7"/>
  <c r="E18" i="7"/>
  <c r="F18" i="7"/>
  <c r="G18" i="7"/>
  <c r="H18" i="7"/>
  <c r="I18" i="7"/>
  <c r="J18" i="7"/>
  <c r="K18" i="7"/>
  <c r="L18" i="7"/>
  <c r="M18" i="7"/>
  <c r="N18" i="7"/>
  <c r="O18" i="7"/>
  <c r="E19" i="7"/>
  <c r="F19" i="7"/>
  <c r="G19" i="7"/>
  <c r="H19" i="7"/>
  <c r="I19" i="7"/>
  <c r="J19" i="7"/>
  <c r="K19" i="7"/>
  <c r="L19" i="7"/>
  <c r="M19" i="7"/>
  <c r="N19" i="7"/>
  <c r="O19" i="7"/>
  <c r="E20" i="7"/>
  <c r="F20" i="7"/>
  <c r="G20" i="7"/>
  <c r="H20" i="7"/>
  <c r="I20" i="7"/>
  <c r="J20" i="7"/>
  <c r="K20" i="7"/>
  <c r="L20" i="7"/>
  <c r="M20" i="7"/>
  <c r="N20" i="7"/>
  <c r="O20" i="7"/>
  <c r="E21" i="7"/>
  <c r="F21" i="7"/>
  <c r="G21" i="7"/>
  <c r="H21" i="7"/>
  <c r="I21" i="7"/>
  <c r="J21" i="7"/>
  <c r="K21" i="7"/>
  <c r="L21" i="7"/>
  <c r="M21" i="7"/>
  <c r="N21" i="7"/>
  <c r="O21" i="7"/>
  <c r="E22" i="7"/>
  <c r="F22" i="7"/>
  <c r="G22" i="7"/>
  <c r="H22" i="7"/>
  <c r="I22" i="7"/>
  <c r="J22" i="7"/>
  <c r="K22" i="7"/>
  <c r="L22" i="7"/>
  <c r="M22" i="7"/>
  <c r="N22" i="7"/>
  <c r="O22" i="7"/>
  <c r="E23" i="7"/>
  <c r="F23" i="7"/>
  <c r="G23" i="7"/>
  <c r="H23" i="7"/>
  <c r="I23" i="7"/>
  <c r="J23" i="7"/>
  <c r="K23" i="7"/>
  <c r="L23" i="7"/>
  <c r="M23" i="7"/>
  <c r="N23" i="7"/>
  <c r="O23" i="7"/>
  <c r="E24" i="7"/>
  <c r="F24" i="7"/>
  <c r="G24" i="7"/>
  <c r="H24" i="7"/>
  <c r="I24" i="7"/>
  <c r="J24" i="7"/>
  <c r="K24" i="7"/>
  <c r="L24" i="7"/>
  <c r="M24" i="7"/>
  <c r="N24" i="7"/>
  <c r="O24" i="7"/>
  <c r="E25" i="7"/>
  <c r="F25" i="7"/>
  <c r="G25" i="7"/>
  <c r="H25" i="7"/>
  <c r="I25" i="7"/>
  <c r="J25" i="7"/>
  <c r="K25" i="7"/>
  <c r="L25" i="7"/>
  <c r="M25" i="7"/>
  <c r="N25" i="7"/>
  <c r="O25" i="7"/>
  <c r="E26" i="7"/>
  <c r="F26" i="7"/>
  <c r="G26" i="7"/>
  <c r="H26" i="7"/>
  <c r="I26" i="7"/>
  <c r="J26" i="7"/>
  <c r="K26" i="7"/>
  <c r="L26" i="7"/>
  <c r="M26" i="7"/>
  <c r="N26" i="7"/>
  <c r="O26" i="7"/>
  <c r="E27" i="7"/>
  <c r="F27" i="7"/>
  <c r="G27" i="7"/>
  <c r="H27" i="7"/>
  <c r="I27" i="7"/>
  <c r="J27" i="7"/>
  <c r="K27" i="7"/>
  <c r="L27" i="7"/>
  <c r="M27" i="7"/>
  <c r="N27" i="7"/>
  <c r="O27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14" i="7"/>
  <c r="H12" i="7"/>
  <c r="I12" i="7"/>
  <c r="J12" i="7"/>
  <c r="K12" i="7"/>
  <c r="L12" i="7"/>
  <c r="M12" i="7"/>
  <c r="N12" i="7"/>
  <c r="G12" i="7"/>
  <c r="E11" i="7"/>
  <c r="F11" i="7"/>
  <c r="G11" i="7"/>
  <c r="H11" i="7"/>
  <c r="I11" i="7"/>
  <c r="J11" i="7"/>
  <c r="K11" i="7"/>
  <c r="L11" i="7"/>
  <c r="M11" i="7"/>
  <c r="N11" i="7"/>
  <c r="O11" i="7"/>
  <c r="D11" i="7"/>
  <c r="D8" i="7"/>
  <c r="E8" i="7"/>
  <c r="F8" i="7"/>
  <c r="H8" i="7"/>
  <c r="I8" i="7"/>
  <c r="J8" i="7"/>
  <c r="K8" i="7"/>
  <c r="L8" i="7"/>
  <c r="M8" i="7"/>
  <c r="N8" i="7"/>
  <c r="O8" i="7"/>
  <c r="I7" i="7"/>
  <c r="J7" i="7"/>
  <c r="J38" i="7" s="1"/>
  <c r="K7" i="7"/>
  <c r="K38" i="7" s="1"/>
  <c r="L7" i="7"/>
  <c r="G8" i="7"/>
  <c r="N6" i="7"/>
  <c r="N37" i="7" s="1"/>
  <c r="D43" i="6"/>
  <c r="E34" i="6"/>
  <c r="F34" i="6"/>
  <c r="G34" i="6"/>
  <c r="H34" i="6"/>
  <c r="I34" i="6"/>
  <c r="J34" i="6"/>
  <c r="K34" i="6"/>
  <c r="L34" i="6"/>
  <c r="M34" i="6"/>
  <c r="E35" i="6"/>
  <c r="F35" i="6"/>
  <c r="G35" i="6"/>
  <c r="H35" i="6"/>
  <c r="I35" i="6"/>
  <c r="J35" i="6"/>
  <c r="K35" i="6"/>
  <c r="L35" i="6"/>
  <c r="M35" i="6"/>
  <c r="D35" i="6"/>
  <c r="D34" i="6"/>
  <c r="D31" i="6"/>
  <c r="E31" i="6"/>
  <c r="F31" i="6"/>
  <c r="G31" i="6"/>
  <c r="G39" i="6" s="1"/>
  <c r="H31" i="6"/>
  <c r="I31" i="6"/>
  <c r="J31" i="6"/>
  <c r="K31" i="6"/>
  <c r="L31" i="6"/>
  <c r="M31" i="6"/>
  <c r="D32" i="6"/>
  <c r="E32" i="6"/>
  <c r="F32" i="6"/>
  <c r="G32" i="6"/>
  <c r="H32" i="6"/>
  <c r="I32" i="6"/>
  <c r="J32" i="6"/>
  <c r="K32" i="6"/>
  <c r="L32" i="6"/>
  <c r="M32" i="6"/>
  <c r="E30" i="6"/>
  <c r="F30" i="6"/>
  <c r="G30" i="6"/>
  <c r="H30" i="6"/>
  <c r="I30" i="6"/>
  <c r="J30" i="6"/>
  <c r="K30" i="6"/>
  <c r="L30" i="6"/>
  <c r="M30" i="6"/>
  <c r="D30" i="6"/>
  <c r="E14" i="6"/>
  <c r="F14" i="6"/>
  <c r="G14" i="6"/>
  <c r="H14" i="6"/>
  <c r="I14" i="6"/>
  <c r="J14" i="6"/>
  <c r="K14" i="6"/>
  <c r="L14" i="6"/>
  <c r="M14" i="6"/>
  <c r="E15" i="6"/>
  <c r="F15" i="6"/>
  <c r="G15" i="6"/>
  <c r="H15" i="6"/>
  <c r="I15" i="6"/>
  <c r="J15" i="6"/>
  <c r="K15" i="6"/>
  <c r="L15" i="6"/>
  <c r="M15" i="6"/>
  <c r="E16" i="6"/>
  <c r="F16" i="6"/>
  <c r="G16" i="6"/>
  <c r="H16" i="6"/>
  <c r="I16" i="6"/>
  <c r="J16" i="6"/>
  <c r="K16" i="6"/>
  <c r="L16" i="6"/>
  <c r="M16" i="6"/>
  <c r="E17" i="6"/>
  <c r="F17" i="6"/>
  <c r="G17" i="6"/>
  <c r="H17" i="6"/>
  <c r="I17" i="6"/>
  <c r="J17" i="6"/>
  <c r="K17" i="6"/>
  <c r="L17" i="6"/>
  <c r="M17" i="6"/>
  <c r="E18" i="6"/>
  <c r="F18" i="6"/>
  <c r="G18" i="6"/>
  <c r="H18" i="6"/>
  <c r="I18" i="6"/>
  <c r="J18" i="6"/>
  <c r="K18" i="6"/>
  <c r="L18" i="6"/>
  <c r="M18" i="6"/>
  <c r="E19" i="6"/>
  <c r="F19" i="6"/>
  <c r="G19" i="6"/>
  <c r="H19" i="6"/>
  <c r="I19" i="6"/>
  <c r="J19" i="6"/>
  <c r="K19" i="6"/>
  <c r="L19" i="6"/>
  <c r="M19" i="6"/>
  <c r="E20" i="6"/>
  <c r="F20" i="6"/>
  <c r="G20" i="6"/>
  <c r="H20" i="6"/>
  <c r="I20" i="6"/>
  <c r="J20" i="6"/>
  <c r="K20" i="6"/>
  <c r="L20" i="6"/>
  <c r="M20" i="6"/>
  <c r="E21" i="6"/>
  <c r="F21" i="6"/>
  <c r="G21" i="6"/>
  <c r="H21" i="6"/>
  <c r="I21" i="6"/>
  <c r="J21" i="6"/>
  <c r="K21" i="6"/>
  <c r="L21" i="6"/>
  <c r="M21" i="6"/>
  <c r="L22" i="6"/>
  <c r="L23" i="6"/>
  <c r="L24" i="6"/>
  <c r="L25" i="6"/>
  <c r="L26" i="6"/>
  <c r="E27" i="6"/>
  <c r="F27" i="6"/>
  <c r="G27" i="6"/>
  <c r="H27" i="6"/>
  <c r="I27" i="6"/>
  <c r="J27" i="6"/>
  <c r="K27" i="6"/>
  <c r="M27" i="6"/>
  <c r="E28" i="6"/>
  <c r="F28" i="6"/>
  <c r="G28" i="6"/>
  <c r="H28" i="6"/>
  <c r="I28" i="6"/>
  <c r="J28" i="6"/>
  <c r="K28" i="6"/>
  <c r="L28" i="6"/>
  <c r="M28" i="6"/>
  <c r="D15" i="6"/>
  <c r="D16" i="6"/>
  <c r="D17" i="6"/>
  <c r="D18" i="6"/>
  <c r="D19" i="6"/>
  <c r="D20" i="6"/>
  <c r="D21" i="6"/>
  <c r="D27" i="6"/>
  <c r="D28" i="6"/>
  <c r="D14" i="6"/>
  <c r="G12" i="6"/>
  <c r="H12" i="6"/>
  <c r="I12" i="6"/>
  <c r="J12" i="6"/>
  <c r="K12" i="6"/>
  <c r="L12" i="6"/>
  <c r="M12" i="6"/>
  <c r="F12" i="6"/>
  <c r="E11" i="6"/>
  <c r="F11" i="6"/>
  <c r="G11" i="6"/>
  <c r="H11" i="6"/>
  <c r="I11" i="6"/>
  <c r="J11" i="6"/>
  <c r="K11" i="6"/>
  <c r="L11" i="6"/>
  <c r="M11" i="6"/>
  <c r="M38" i="6" s="1"/>
  <c r="D11" i="6"/>
  <c r="E8" i="6"/>
  <c r="F8" i="6"/>
  <c r="G8" i="6"/>
  <c r="H8" i="6"/>
  <c r="I8" i="6"/>
  <c r="J8" i="6"/>
  <c r="K8" i="6"/>
  <c r="L8" i="6"/>
  <c r="M8" i="6"/>
  <c r="D8" i="6"/>
  <c r="G7" i="6"/>
  <c r="H7" i="6"/>
  <c r="I7" i="6"/>
  <c r="I39" i="6" s="1"/>
  <c r="J7" i="6"/>
  <c r="K7" i="6"/>
  <c r="L7" i="6"/>
  <c r="M7" i="6"/>
  <c r="F7" i="6"/>
  <c r="E6" i="6"/>
  <c r="F6" i="6"/>
  <c r="G6" i="6"/>
  <c r="H6" i="6"/>
  <c r="I6" i="6"/>
  <c r="I38" i="6" s="1"/>
  <c r="J6" i="6"/>
  <c r="K6" i="6"/>
  <c r="L6" i="6"/>
  <c r="M6" i="6"/>
  <c r="D6" i="6"/>
  <c r="L38" i="5"/>
  <c r="I37" i="5"/>
  <c r="J37" i="5"/>
  <c r="K38" i="5"/>
  <c r="J38" i="5"/>
  <c r="I38" i="5"/>
  <c r="H38" i="5"/>
  <c r="G38" i="5"/>
  <c r="G39" i="4"/>
  <c r="H39" i="4"/>
  <c r="I39" i="4"/>
  <c r="J39" i="4"/>
  <c r="K39" i="4"/>
  <c r="L39" i="4"/>
  <c r="M39" i="4"/>
  <c r="F39" i="4"/>
  <c r="E38" i="4"/>
  <c r="F38" i="4"/>
  <c r="G38" i="4"/>
  <c r="H38" i="4"/>
  <c r="I38" i="4"/>
  <c r="J38" i="4"/>
  <c r="K38" i="4"/>
  <c r="L38" i="4"/>
  <c r="M38" i="4"/>
  <c r="D38" i="4"/>
  <c r="M38" i="5" l="1"/>
  <c r="K6" i="7"/>
  <c r="K37" i="7" s="1"/>
  <c r="H38" i="6"/>
  <c r="E38" i="6"/>
  <c r="L39" i="6"/>
  <c r="K39" i="6"/>
  <c r="M39" i="6"/>
  <c r="F38" i="6"/>
  <c r="I38" i="7"/>
  <c r="N38" i="5"/>
  <c r="L38" i="7"/>
  <c r="O6" i="7"/>
  <c r="O37" i="7" s="1"/>
  <c r="M6" i="7"/>
  <c r="M37" i="7" s="1"/>
  <c r="L37" i="7"/>
  <c r="L37" i="5"/>
  <c r="H37" i="5"/>
  <c r="H37" i="7"/>
  <c r="G37" i="5"/>
  <c r="G37" i="7"/>
  <c r="F6" i="7"/>
  <c r="F37" i="7" s="1"/>
  <c r="D37" i="5"/>
  <c r="J37" i="7"/>
  <c r="N38" i="7"/>
  <c r="I37" i="7"/>
  <c r="D37" i="7"/>
  <c r="G38" i="7"/>
  <c r="J39" i="6"/>
  <c r="H39" i="6"/>
  <c r="J38" i="6"/>
  <c r="K38" i="6"/>
  <c r="F39" i="6"/>
  <c r="G38" i="6"/>
  <c r="L38" i="6"/>
  <c r="D38" i="6"/>
</calcChain>
</file>

<file path=xl/sharedStrings.xml><?xml version="1.0" encoding="utf-8"?>
<sst xmlns="http://schemas.openxmlformats.org/spreadsheetml/2006/main" count="746" uniqueCount="90">
  <si>
    <t>Obchodní sazba</t>
  </si>
  <si>
    <t/>
  </si>
  <si>
    <t>Standard</t>
  </si>
  <si>
    <t>Akumulace 8</t>
  </si>
  <si>
    <t>Elektro-
mobilita</t>
  </si>
  <si>
    <t>Přímotop</t>
  </si>
  <si>
    <t>Tepelné 
čerpadlo</t>
  </si>
  <si>
    <t>Distribuční sazba</t>
  </si>
  <si>
    <t>Cena za dodávku</t>
  </si>
  <si>
    <t>Vysoký tarif</t>
  </si>
  <si>
    <t>Nízký tarif</t>
  </si>
  <si>
    <t>Kč/MWh</t>
  </si>
  <si>
    <t>Stálá platba</t>
  </si>
  <si>
    <t>Kč/měsíc</t>
  </si>
  <si>
    <t>DISTRIBUČNÍ ČÁST CENY</t>
  </si>
  <si>
    <t>do 3×10 A a do 1×25 A včetně</t>
  </si>
  <si>
    <t>nad 3×10 A do 3×16 A včetně</t>
  </si>
  <si>
    <t>nad 3×16 A do 3×20 A včetně</t>
  </si>
  <si>
    <t>nad 3×20 A do 3×25 A včetně</t>
  </si>
  <si>
    <t>nad 3×25 A do 3×32 A včetně</t>
  </si>
  <si>
    <t>nad 3×32 A do 3×40 A včetně</t>
  </si>
  <si>
    <t>nad 3×40 A do 3×50 A včetně</t>
  </si>
  <si>
    <t>nad 3×50 A do 3×63 A včetně</t>
  </si>
  <si>
    <t>nad 3×63 A do 3×80 A včetně</t>
  </si>
  <si>
    <t>nad 3×80 A do 3×100 A včetně</t>
  </si>
  <si>
    <t>nad 3×100 A do 3×125 A včetně</t>
  </si>
  <si>
    <t>nad 3×125 A do 3×160 A včetně</t>
  </si>
  <si>
    <t>nad 3×160 A za každý 1 A</t>
  </si>
  <si>
    <t>nad 1×25 A za každý 1 A</t>
  </si>
  <si>
    <t>Ostatní poplatky</t>
  </si>
  <si>
    <t>Daň z elektřiny</t>
  </si>
  <si>
    <t>Cena za systémové služby</t>
  </si>
  <si>
    <t>Činnost OTE</t>
  </si>
  <si>
    <t>Podpora výkupu elektřiny z obnovitelných zdrojů (POZE)</t>
  </si>
  <si>
    <t>Podle jističe</t>
  </si>
  <si>
    <t>Kč/A/počet fází</t>
  </si>
  <si>
    <t>Podle spotřeby</t>
  </si>
  <si>
    <t>CELKOVÁ CENA</t>
  </si>
  <si>
    <t>Celková jednotková cena včetně daně z elektřiny a systémových služeb</t>
  </si>
  <si>
    <t>Měsíční platby</t>
  </si>
  <si>
    <t>řádek 3 + řádek 6 až 20 podle jističe + řádek 23</t>
  </si>
  <si>
    <t>Poplatek za podporu výkupu elektřiny z obnovitelných zdrojů (POZE)</t>
  </si>
  <si>
    <t>VÝPOČET CELKOVÉ ROČNÍ PLATBY</t>
  </si>
  <si>
    <t>Akumulace 16</t>
  </si>
  <si>
    <t>Elektrické 
topení</t>
  </si>
  <si>
    <t>Víkend</t>
  </si>
  <si>
    <t>D01d</t>
  </si>
  <si>
    <t>D02d</t>
  </si>
  <si>
    <t>D25d</t>
  </si>
  <si>
    <t>D26d</t>
  </si>
  <si>
    <t>D27d</t>
  </si>
  <si>
    <t>D35d</t>
  </si>
  <si>
    <t>D45d</t>
  </si>
  <si>
    <t>D56d</t>
  </si>
  <si>
    <t>D57d</t>
  </si>
  <si>
    <t>D61d</t>
  </si>
  <si>
    <t>OBCHODNÍ ČÁST CENY</t>
  </si>
  <si>
    <t>Cena za distribuci</t>
  </si>
  <si>
    <t>Stálá platba za rezervovaný příkon podle jističe</t>
  </si>
  <si>
    <t>nad 3×63 A za každý 1 A</t>
  </si>
  <si>
    <t>Vysoký tarif
(řádky 1 + 4 + 21 + 22)</t>
  </si>
  <si>
    <t>Nízký tarif
(řádky 2 + 5 + 21 + 22)</t>
  </si>
  <si>
    <t>Návrh na ceník pro rok 2024. Ceny jsou bez DPH. Ceník vychází z aktuálního ceníku ČEZ.</t>
  </si>
  <si>
    <t>řádek 24 x hodnota jističe (A) x počet fází</t>
  </si>
  <si>
    <r>
      <rPr>
        <b/>
        <sz val="7"/>
        <rFont val="Times New Roman"/>
        <family val="1"/>
        <charset val="238"/>
      </rPr>
      <t>roční spotřeba v MWh ve vysokém tarifu × řádek 26 + roční spotřeba v MWh v nízkém tarifu × řádek 27 + 12 měsíců × řádek 28</t>
    </r>
    <r>
      <rPr>
        <sz val="7"/>
        <rFont val="Times New Roman"/>
        <family val="1"/>
        <charset val="238"/>
      </rPr>
      <t xml:space="preserve">
+ nižší výsledek z výpočtů POZE; podle jističe: </t>
    </r>
    <r>
      <rPr>
        <b/>
        <sz val="7"/>
        <rFont val="Times New Roman"/>
        <family val="1"/>
        <charset val="238"/>
      </rPr>
      <t>12 měsíců x řádek 29</t>
    </r>
    <r>
      <rPr>
        <sz val="7"/>
        <rFont val="Times New Roman"/>
        <family val="1"/>
        <charset val="238"/>
      </rPr>
      <t xml:space="preserve">, nebo podle spotřeby: </t>
    </r>
    <r>
      <rPr>
        <b/>
        <sz val="7"/>
        <rFont val="Times New Roman"/>
        <family val="1"/>
        <charset val="238"/>
      </rPr>
      <t>spotřeba v MWh ve vysokém a nízkém tarifu x řádek 30</t>
    </r>
  </si>
  <si>
    <t>Ceny jsou bez DPH. Distribuční část ceny a ostatní poplatky jsou určovány Energetickým regulačním úřadem. Chyby tisku jsou vyhrazeny.</t>
  </si>
  <si>
    <t>C01d</t>
  </si>
  <si>
    <t>C02d</t>
  </si>
  <si>
    <t>C03d</t>
  </si>
  <si>
    <t>C25d</t>
  </si>
  <si>
    <t>C26d</t>
  </si>
  <si>
    <t>C27d</t>
  </si>
  <si>
    <t>C35d</t>
  </si>
  <si>
    <t>C45d</t>
  </si>
  <si>
    <t>C46d</t>
  </si>
  <si>
    <t>C56d</t>
  </si>
  <si>
    <t>C55d</t>
  </si>
  <si>
    <t>C62d</t>
  </si>
  <si>
    <t>Veřejné osvětlení</t>
  </si>
  <si>
    <t>Vysoký tarif
(řádky 1 + 4 + 20 + 21)</t>
  </si>
  <si>
    <t>Nízký tarif
(řádky 2 + 5 + 20 + 21)</t>
  </si>
  <si>
    <t>řádek 3 + řádek 6 až 19 podle jističe + řádek 22</t>
  </si>
  <si>
    <t>řádek 23 x hodnota jističe (A) x počet fází</t>
  </si>
  <si>
    <r>
      <rPr>
        <b/>
        <sz val="7"/>
        <rFont val="Times New Roman"/>
        <family val="1"/>
        <charset val="238"/>
      </rPr>
      <t>roční spotřeba v MWh ve vysokém tarifu × řádek 25 + roční spotřeba v MWh v nízkém tarifu × řádek 26 + 12 měsíců × řádek 27</t>
    </r>
    <r>
      <rPr>
        <sz val="7"/>
        <rFont val="Times New Roman"/>
        <family val="1"/>
        <charset val="238"/>
      </rPr>
      <t xml:space="preserve">
+ nižší výsledek z výpočtů POZE; podle jističe: </t>
    </r>
    <r>
      <rPr>
        <b/>
        <sz val="7"/>
        <rFont val="Times New Roman"/>
        <family val="1"/>
        <charset val="238"/>
      </rPr>
      <t>12 měsíců x řádek 28</t>
    </r>
    <r>
      <rPr>
        <sz val="7"/>
        <rFont val="Times New Roman"/>
        <family val="1"/>
        <charset val="238"/>
      </rPr>
      <t xml:space="preserve">, nebo podle spotřeby: </t>
    </r>
    <r>
      <rPr>
        <b/>
        <sz val="7"/>
        <rFont val="Times New Roman"/>
        <family val="1"/>
        <charset val="238"/>
      </rPr>
      <t>spotřeba v MWh ve vysokém a nízkém tarifu x řádek 29</t>
    </r>
  </si>
  <si>
    <t>Ceny jsou včetně 21% DPH. Distribuční část ceny a ostatní poplatky jsou určovány Energetickým regulačním úřadem. Chyby tisku jsou vyhrazeny.</t>
  </si>
  <si>
    <t>Návrh na ceník pro rok 2024. Ceny jsou včetně 21% DPH. Ceník vychází z aktuálního ceníku ČEZ.</t>
  </si>
  <si>
    <t>Marže HLKS</t>
  </si>
  <si>
    <t>VT</t>
  </si>
  <si>
    <t>NT</t>
  </si>
  <si>
    <t>JT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</si>
</sst>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7"/>
      <color rgb="FF00C652"/>
      <name val="Times New Roman"/>
      <family val="2"/>
    </font>
    <font>
      <sz val="7"/>
      <color rgb="FF363738"/>
      <name val="Times New Roman"/>
      <family val="2"/>
    </font>
    <font>
      <sz val="7"/>
      <color theme="0"/>
      <name val="Times New Roman"/>
      <family val="2"/>
    </font>
    <font>
      <sz val="9"/>
      <name val="Calibri"/>
      <family val="2"/>
    </font>
    <font>
      <b/>
      <sz val="7"/>
      <color rgb="FF363738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7"/>
      <color rgb="FF363738"/>
      <name val="Times New Roman"/>
      <family val="2"/>
    </font>
    <font>
      <b/>
      <sz val="7"/>
      <color rgb="FF00C652"/>
      <name val="Times New Roman"/>
      <family val="2"/>
    </font>
    <font>
      <b/>
      <sz val="11"/>
      <name val="Calibri"/>
      <family val="2"/>
    </font>
    <font>
      <b/>
      <sz val="7"/>
      <color rgb="FF00C652"/>
      <name val="Times New Roman"/>
      <family val="1"/>
      <charset val="238"/>
    </font>
    <font>
      <b/>
      <sz val="7"/>
      <color rgb="FF00B050"/>
      <name val="Times New Roman"/>
      <family val="1"/>
      <charset val="238"/>
    </font>
    <font>
      <b/>
      <u/>
      <sz val="7"/>
      <color rgb="FF00C652"/>
      <name val="Times New Roman"/>
      <family val="1"/>
      <charset val="238"/>
    </font>
    <font>
      <sz val="7"/>
      <color rgb="FF979EA2"/>
      <name val="Times New Roman"/>
      <family val="2"/>
    </font>
    <font>
      <sz val="7"/>
      <color rgb="FF999EA3"/>
      <name val="Times New Roman"/>
      <family val="2"/>
    </font>
    <font>
      <sz val="10"/>
      <color theme="1"/>
      <name val="Calibri"/>
      <family val="2"/>
      <charset val="238"/>
      <scheme val="minor"/>
    </font>
    <font>
      <sz val="10"/>
      <color rgb="FF36373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EF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rgb="FF00C652"/>
      </bottom>
      <diagonal/>
    </border>
    <border>
      <left/>
      <right style="thin">
        <color rgb="FFFFFEFE"/>
      </right>
      <top/>
      <bottom style="thin">
        <color rgb="FF00C652"/>
      </bottom>
      <diagonal/>
    </border>
    <border>
      <left style="thin">
        <color rgb="FFFFFEFE"/>
      </left>
      <right/>
      <top/>
      <bottom style="thin">
        <color rgb="FF00C652"/>
      </bottom>
      <diagonal/>
    </border>
    <border>
      <left style="thin">
        <color rgb="FFFFFEFE"/>
      </left>
      <right style="thin">
        <color rgb="FFFFFEFE"/>
      </right>
      <top/>
      <bottom style="thin">
        <color rgb="FF00C652"/>
      </bottom>
      <diagonal/>
    </border>
    <border>
      <left/>
      <right/>
      <top style="thin">
        <color rgb="FF00C652"/>
      </top>
      <bottom/>
      <diagonal/>
    </border>
    <border>
      <left/>
      <right/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/>
      <diagonal/>
    </border>
    <border>
      <left/>
      <right style="thin">
        <color theme="2"/>
      </right>
      <top/>
      <bottom style="thin">
        <color rgb="FF00B050"/>
      </bottom>
      <diagonal/>
    </border>
    <border>
      <left style="thin">
        <color theme="2"/>
      </left>
      <right style="thin">
        <color theme="2"/>
      </right>
      <top/>
      <bottom style="thin">
        <color rgb="FF00B050"/>
      </bottom>
      <diagonal/>
    </border>
    <border>
      <left style="thin">
        <color theme="2"/>
      </left>
      <right style="thin">
        <color rgb="FF00B050"/>
      </right>
      <top/>
      <bottom style="thin">
        <color rgb="FF00B050"/>
      </bottom>
      <diagonal/>
    </border>
    <border>
      <left style="thin">
        <color rgb="FFFFFEFE"/>
      </left>
      <right style="thin">
        <color rgb="FF00B050"/>
      </right>
      <top/>
      <bottom style="thin">
        <color rgb="FF00C652"/>
      </bottom>
      <diagonal/>
    </border>
    <border>
      <left/>
      <right style="thin">
        <color rgb="FF00B050"/>
      </right>
      <top/>
      <bottom/>
      <diagonal/>
    </border>
    <border>
      <left/>
      <right/>
      <top style="thin">
        <color rgb="FF00B050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rgb="FF00B050"/>
      </right>
      <top/>
      <bottom style="thin">
        <color theme="2"/>
      </bottom>
      <diagonal/>
    </border>
    <border>
      <left/>
      <right style="thin">
        <color rgb="FF00B050"/>
      </right>
      <top style="thin">
        <color rgb="FF00C652"/>
      </top>
      <bottom/>
      <diagonal/>
    </border>
    <border>
      <left/>
      <right style="thin">
        <color rgb="FFFFFEFE"/>
      </right>
      <top style="thin">
        <color rgb="FF00B050"/>
      </top>
      <bottom style="thin">
        <color theme="2"/>
      </bottom>
      <diagonal/>
    </border>
    <border>
      <left style="thin">
        <color rgb="FFFFFEFE"/>
      </left>
      <right style="thin">
        <color rgb="FFFFFEFE"/>
      </right>
      <top style="thin">
        <color rgb="FF00B050"/>
      </top>
      <bottom style="thin">
        <color theme="2"/>
      </bottom>
      <diagonal/>
    </border>
    <border>
      <left style="thin">
        <color rgb="FFFFFEFE"/>
      </left>
      <right style="thin">
        <color rgb="FF00B050"/>
      </right>
      <top style="thin">
        <color rgb="FF00B050"/>
      </top>
      <bottom style="thin">
        <color theme="2"/>
      </bottom>
      <diagonal/>
    </border>
    <border>
      <left/>
      <right style="thin">
        <color rgb="FFFFFEFE"/>
      </right>
      <top style="thin">
        <color theme="2"/>
      </top>
      <bottom style="thin">
        <color theme="2"/>
      </bottom>
      <diagonal/>
    </border>
    <border>
      <left style="thin">
        <color rgb="FFFFFEFE"/>
      </left>
      <right style="thin">
        <color rgb="FFFFFEFE"/>
      </right>
      <top style="thin">
        <color theme="2"/>
      </top>
      <bottom style="thin">
        <color theme="2"/>
      </bottom>
      <diagonal/>
    </border>
    <border>
      <left style="thin">
        <color rgb="FFFFFEFE"/>
      </left>
      <right style="thin">
        <color rgb="FF00B050"/>
      </right>
      <top style="thin">
        <color theme="2"/>
      </top>
      <bottom style="thin">
        <color theme="2"/>
      </bottom>
      <diagonal/>
    </border>
    <border>
      <left/>
      <right style="thin">
        <color rgb="FFFFFEFE"/>
      </right>
      <top/>
      <bottom/>
      <diagonal/>
    </border>
    <border>
      <left style="thin">
        <color rgb="FFFFFEFE"/>
      </left>
      <right style="thin">
        <color rgb="FFFFFEFE"/>
      </right>
      <top/>
      <bottom/>
      <diagonal/>
    </border>
    <border>
      <left style="thin">
        <color rgb="FFFFFEFE"/>
      </left>
      <right style="thin">
        <color rgb="FF00B050"/>
      </right>
      <top/>
      <bottom/>
      <diagonal/>
    </border>
    <border>
      <left/>
      <right style="thin">
        <color rgb="FFFFFEFE"/>
      </right>
      <top/>
      <bottom style="thin">
        <color rgb="FF00B050"/>
      </bottom>
      <diagonal/>
    </border>
    <border>
      <left style="thin">
        <color rgb="FFFFFEFE"/>
      </left>
      <right style="thin">
        <color rgb="FFFFFEFE"/>
      </right>
      <top/>
      <bottom style="thin">
        <color rgb="FF00B050"/>
      </bottom>
      <diagonal/>
    </border>
    <border>
      <left style="thin">
        <color rgb="FFFFFEFE"/>
      </left>
      <right style="thin">
        <color rgb="FF00B050"/>
      </right>
      <top/>
      <bottom style="thin">
        <color rgb="FF00B050"/>
      </bottom>
      <diagonal/>
    </border>
    <border>
      <left/>
      <right/>
      <top style="thin">
        <color rgb="FF00B050"/>
      </top>
      <bottom style="thin">
        <color rgb="FFFFFEFE"/>
      </bottom>
      <diagonal/>
    </border>
    <border>
      <left/>
      <right/>
      <top style="thin">
        <color rgb="FFFFFEFE"/>
      </top>
      <bottom style="thin">
        <color rgb="FF00B050"/>
      </bottom>
      <diagonal/>
    </border>
    <border>
      <left/>
      <right style="thin">
        <color rgb="FF00B050"/>
      </right>
      <top style="thin">
        <color rgb="FFFFFEFE"/>
      </top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FFFEFE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 style="thin">
        <color rgb="FF00B050"/>
      </top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C652"/>
      </bottom>
      <diagonal/>
    </border>
    <border>
      <left/>
      <right style="thin">
        <color rgb="FF00B050"/>
      </right>
      <top style="thin">
        <color rgb="FF00B050"/>
      </top>
      <bottom style="thin">
        <color rgb="FF00C652"/>
      </bottom>
      <diagonal/>
    </border>
    <border>
      <left style="thin">
        <color rgb="FF00B050"/>
      </left>
      <right/>
      <top style="thin">
        <color rgb="FF00C652"/>
      </top>
      <bottom style="thin">
        <color rgb="FF00B050"/>
      </bottom>
      <diagonal/>
    </border>
    <border>
      <left/>
      <right/>
      <top style="thin">
        <color rgb="FF00C652"/>
      </top>
      <bottom style="thin">
        <color rgb="FF00B050"/>
      </bottom>
      <diagonal/>
    </border>
    <border>
      <left style="thin">
        <color rgb="FFFFFEFE"/>
      </left>
      <right/>
      <top/>
      <bottom/>
      <diagonal/>
    </border>
    <border>
      <left style="thin">
        <color rgb="FF00B050"/>
      </left>
      <right/>
      <top/>
      <bottom style="thin">
        <color theme="2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theme="2"/>
      </bottom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 style="thin">
        <color theme="2"/>
      </top>
      <bottom style="thin">
        <color theme="2"/>
      </bottom>
      <diagonal/>
    </border>
    <border>
      <left style="thin">
        <color rgb="FF00B050"/>
      </left>
      <right/>
      <top/>
      <bottom/>
      <diagonal/>
    </border>
    <border>
      <left/>
      <right style="thin">
        <color theme="2"/>
      </right>
      <top style="thin">
        <color rgb="FF00B050"/>
      </top>
      <bottom style="thin">
        <color theme="2"/>
      </bottom>
      <diagonal/>
    </border>
    <border>
      <left style="thin">
        <color rgb="FF00B050"/>
      </left>
      <right/>
      <top style="thin">
        <color rgb="FF00B050"/>
      </top>
      <bottom style="thin">
        <color rgb="FFFFFEFE"/>
      </bottom>
      <diagonal/>
    </border>
    <border>
      <left style="thin">
        <color rgb="FF00B050"/>
      </left>
      <right/>
      <top style="thin">
        <color rgb="FFFFFEFE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theme="2"/>
      </bottom>
      <diagonal/>
    </border>
    <border>
      <left style="thin">
        <color rgb="FF00B050"/>
      </left>
      <right/>
      <top style="thin">
        <color theme="2"/>
      </top>
      <bottom style="thin">
        <color rgb="FF00B050"/>
      </bottom>
      <diagonal/>
    </border>
    <border>
      <left/>
      <right/>
      <top style="thin">
        <color theme="2"/>
      </top>
      <bottom style="thin">
        <color rgb="FF00B050"/>
      </bottom>
      <diagonal/>
    </border>
    <border>
      <left/>
      <right style="thin">
        <color rgb="FF00B050"/>
      </right>
      <top style="thin">
        <color theme="2"/>
      </top>
      <bottom style="thin">
        <color rgb="FF00B050"/>
      </bottom>
      <diagonal/>
    </border>
    <border>
      <left/>
      <right style="thin">
        <color rgb="FF00B050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11" fillId="2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3" borderId="0" xfId="0" applyFont="1" applyFill="1" applyAlignment="1">
      <alignment horizontal="left"/>
    </xf>
    <xf numFmtId="0" fontId="8" fillId="3" borderId="0" xfId="0" applyFont="1" applyFill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14" fillId="0" borderId="31" xfId="0" applyFont="1" applyBorder="1" applyAlignment="1">
      <alignment horizontal="right"/>
    </xf>
    <xf numFmtId="0" fontId="2" fillId="0" borderId="32" xfId="0" applyFont="1" applyBorder="1" applyAlignment="1">
      <alignment horizontal="left"/>
    </xf>
    <xf numFmtId="0" fontId="14" fillId="0" borderId="32" xfId="0" applyFont="1" applyBorder="1" applyAlignment="1">
      <alignment horizontal="righ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14" fillId="3" borderId="0" xfId="0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4" fillId="3" borderId="12" xfId="0" applyFont="1" applyFill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4" xfId="0" applyBorder="1" applyAlignment="1">
      <alignment horizontal="left"/>
    </xf>
    <xf numFmtId="0" fontId="2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8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top" wrapText="1"/>
    </xf>
    <xf numFmtId="4" fontId="7" fillId="0" borderId="14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0" fillId="0" borderId="0" xfId="0" applyNumberFormat="1"/>
    <xf numFmtId="4" fontId="8" fillId="0" borderId="4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2" borderId="10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9" fillId="0" borderId="3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2" fontId="2" fillId="0" borderId="3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 wrapText="1"/>
    </xf>
    <xf numFmtId="0" fontId="6" fillId="0" borderId="42" xfId="0" applyFont="1" applyBorder="1" applyAlignment="1">
      <alignment horizontal="left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top" wrapText="1"/>
    </xf>
    <xf numFmtId="0" fontId="0" fillId="4" borderId="0" xfId="0" applyFill="1"/>
    <xf numFmtId="0" fontId="2" fillId="0" borderId="48" xfId="0" applyFont="1" applyBorder="1" applyAlignment="1">
      <alignment horizontal="left"/>
    </xf>
    <xf numFmtId="4" fontId="8" fillId="0" borderId="49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/>
    </xf>
    <xf numFmtId="4" fontId="8" fillId="0" borderId="34" xfId="0" applyNumberFormat="1" applyFont="1" applyBorder="1" applyAlignment="1">
      <alignment horizontal="center" vertical="center" wrapText="1"/>
    </xf>
    <xf numFmtId="0" fontId="5" fillId="0" borderId="5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4" fillId="0" borderId="52" xfId="0" applyFont="1" applyBorder="1" applyAlignment="1">
      <alignment horizontal="left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1" fillId="0" borderId="48" xfId="0" applyFont="1" applyBorder="1" applyAlignment="1">
      <alignment horizontal="left" wrapText="1"/>
    </xf>
    <xf numFmtId="4" fontId="8" fillId="0" borderId="55" xfId="0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 wrapText="1"/>
    </xf>
    <xf numFmtId="0" fontId="14" fillId="0" borderId="57" xfId="0" applyFont="1" applyBorder="1" applyAlignment="1">
      <alignment horizontal="left"/>
    </xf>
    <xf numFmtId="4" fontId="2" fillId="0" borderId="57" xfId="0" applyNumberFormat="1" applyFont="1" applyBorder="1" applyAlignment="1">
      <alignment horizontal="center" vertical="center" wrapText="1"/>
    </xf>
    <xf numFmtId="4" fontId="8" fillId="0" borderId="57" xfId="0" applyNumberFormat="1" applyFont="1" applyBorder="1" applyAlignment="1">
      <alignment horizontal="center" vertical="center" wrapText="1"/>
    </xf>
    <xf numFmtId="4" fontId="8" fillId="0" borderId="58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" fillId="0" borderId="50" xfId="0" applyFont="1" applyBorder="1" applyAlignment="1">
      <alignment horizontal="left" wrapText="1"/>
    </xf>
    <xf numFmtId="4" fontId="8" fillId="0" borderId="59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/>
    </xf>
    <xf numFmtId="0" fontId="16" fillId="0" borderId="47" xfId="0" applyFont="1" applyBorder="1"/>
    <xf numFmtId="0" fontId="16" fillId="0" borderId="0" xfId="0" applyFont="1"/>
    <xf numFmtId="0" fontId="17" fillId="4" borderId="47" xfId="0" applyFont="1" applyFill="1" applyBorder="1" applyAlignment="1">
      <alignment horizontal="center" vertical="center" wrapText="1"/>
    </xf>
    <xf numFmtId="9" fontId="17" fillId="4" borderId="0" xfId="0" applyNumberFormat="1" applyFont="1" applyFill="1" applyAlignment="1">
      <alignment horizontal="center"/>
    </xf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29307</xdr:colOff>
      <xdr:row>3</xdr:row>
      <xdr:rowOff>51289</xdr:rowOff>
    </xdr:from>
    <xdr:to>
      <xdr:col>21</xdr:col>
      <xdr:colOff>183349</xdr:colOff>
      <xdr:row>6</xdr:row>
      <xdr:rowOff>3599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6323EAA4-1CBC-FD4B-5C32-7F6A2153D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3192" y="710712"/>
          <a:ext cx="4447619" cy="52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29307</xdr:colOff>
      <xdr:row>3</xdr:row>
      <xdr:rowOff>51289</xdr:rowOff>
    </xdr:from>
    <xdr:to>
      <xdr:col>23</xdr:col>
      <xdr:colOff>250024</xdr:colOff>
      <xdr:row>6</xdr:row>
      <xdr:rowOff>3599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DF5EF17-A24B-493D-B617-E7F4D5B4E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63707" y="708514"/>
          <a:ext cx="4459342" cy="5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6063C-425F-447D-8721-081D3F19320D}">
  <sheetPr codeName="List15"/>
  <dimension ref="A1:T45"/>
  <sheetViews>
    <sheetView tabSelected="1" zoomScale="130" zoomScaleNormal="130" workbookViewId="0"/>
  </sheetViews>
  <sheetFormatPr defaultRowHeight="15" x14ac:dyDescent="0.25"/>
  <cols>
    <col min="17" max="17" width="9.7109375" customWidth="1"/>
  </cols>
  <sheetData>
    <row r="1" spans="1:20" x14ac:dyDescent="0.25">
      <c r="A1" t="s">
        <v>62</v>
      </c>
    </row>
    <row r="2" spans="1:20" ht="21.75" x14ac:dyDescent="0.25">
      <c r="A2" s="6"/>
      <c r="B2" s="7" t="s">
        <v>0</v>
      </c>
      <c r="C2" s="8"/>
      <c r="D2" s="98" t="s">
        <v>2</v>
      </c>
      <c r="E2" s="98"/>
      <c r="F2" s="99" t="s">
        <v>3</v>
      </c>
      <c r="G2" s="99"/>
      <c r="H2" s="10" t="s">
        <v>4</v>
      </c>
      <c r="I2" s="11" t="s">
        <v>43</v>
      </c>
      <c r="J2" s="9" t="s">
        <v>5</v>
      </c>
      <c r="K2" s="10" t="s">
        <v>6</v>
      </c>
      <c r="L2" s="10" t="s">
        <v>44</v>
      </c>
      <c r="M2" s="12" t="s">
        <v>45</v>
      </c>
      <c r="O2" s="166" t="s">
        <v>86</v>
      </c>
    </row>
    <row r="3" spans="1:20" x14ac:dyDescent="0.25">
      <c r="A3" s="6"/>
      <c r="B3" s="1" t="s">
        <v>7</v>
      </c>
      <c r="C3" s="2"/>
      <c r="D3" s="13" t="s">
        <v>46</v>
      </c>
      <c r="E3" s="14" t="s">
        <v>47</v>
      </c>
      <c r="F3" s="15" t="s">
        <v>48</v>
      </c>
      <c r="G3" s="14" t="s">
        <v>49</v>
      </c>
      <c r="H3" s="16" t="s">
        <v>50</v>
      </c>
      <c r="I3" s="16" t="s">
        <v>51</v>
      </c>
      <c r="J3" s="16" t="s">
        <v>52</v>
      </c>
      <c r="K3" s="16" t="s">
        <v>53</v>
      </c>
      <c r="L3" s="16" t="s">
        <v>54</v>
      </c>
      <c r="M3" s="17" t="s">
        <v>55</v>
      </c>
      <c r="O3" s="168">
        <v>0.05</v>
      </c>
    </row>
    <row r="4" spans="1:20" x14ac:dyDescent="0.25">
      <c r="A4" s="6"/>
      <c r="B4" s="3" t="s">
        <v>56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20" x14ac:dyDescent="0.25">
      <c r="A5" s="21" t="s">
        <v>1</v>
      </c>
      <c r="B5" s="108" t="s">
        <v>8</v>
      </c>
      <c r="C5" s="109"/>
      <c r="D5" s="23" t="s">
        <v>1</v>
      </c>
      <c r="E5" s="23" t="s">
        <v>1</v>
      </c>
      <c r="F5" s="23" t="s">
        <v>1</v>
      </c>
      <c r="G5" s="23" t="s">
        <v>1</v>
      </c>
      <c r="H5" s="23" t="s">
        <v>1</v>
      </c>
      <c r="I5" s="23" t="s">
        <v>1</v>
      </c>
      <c r="J5" s="23" t="s">
        <v>1</v>
      </c>
      <c r="K5" s="23" t="s">
        <v>1</v>
      </c>
      <c r="L5" s="23" t="s">
        <v>1</v>
      </c>
      <c r="M5" s="24" t="s">
        <v>1</v>
      </c>
    </row>
    <row r="6" spans="1:20" x14ac:dyDescent="0.25">
      <c r="A6" s="25">
        <v>1</v>
      </c>
      <c r="B6" s="26" t="s">
        <v>9</v>
      </c>
      <c r="C6" s="27" t="s">
        <v>11</v>
      </c>
      <c r="D6" s="72">
        <f>$P$8+($P$8*$O$3)</f>
        <v>4528.6499999999996</v>
      </c>
      <c r="E6" s="72">
        <f>$P$8+($P$8*$O$3)</f>
        <v>4528.6499999999996</v>
      </c>
      <c r="F6" s="72">
        <f>$P$8+($P$8*$O$3)</f>
        <v>4528.6499999999996</v>
      </c>
      <c r="G6" s="72">
        <f>$P$8+($P$8*$O$3)</f>
        <v>4528.6499999999996</v>
      </c>
      <c r="H6" s="72">
        <f>$P$8+($P$8*$O$3)</f>
        <v>4528.6499999999996</v>
      </c>
      <c r="I6" s="72">
        <f>$P$8+($P$8*$O$3)</f>
        <v>4528.6499999999996</v>
      </c>
      <c r="J6" s="72">
        <f>$P$8+($P$8*$O$3)</f>
        <v>4528.6499999999996</v>
      </c>
      <c r="K6" s="72">
        <f>$P$8+($P$8*$O$3)</f>
        <v>4528.6499999999996</v>
      </c>
      <c r="L6" s="72">
        <f>$P$8+($P$8*$O$3)</f>
        <v>4528.6499999999996</v>
      </c>
      <c r="M6" s="72">
        <f>$P$8+($P$8*$O$3)</f>
        <v>4528.6499999999996</v>
      </c>
      <c r="N6" s="93"/>
      <c r="O6" s="5"/>
    </row>
    <row r="7" spans="1:20" x14ac:dyDescent="0.25">
      <c r="A7" s="25">
        <v>2</v>
      </c>
      <c r="B7" s="28" t="s">
        <v>10</v>
      </c>
      <c r="C7" s="29" t="s">
        <v>11</v>
      </c>
      <c r="D7" s="73"/>
      <c r="E7" s="74"/>
      <c r="F7" s="75">
        <f>$P$9+($P$9*$O$3)</f>
        <v>3114.3</v>
      </c>
      <c r="G7" s="75">
        <f>$P$9+($P$9*$O$3)</f>
        <v>3114.3</v>
      </c>
      <c r="H7" s="75">
        <f>$P$9+($P$9*$O$3)</f>
        <v>3114.3</v>
      </c>
      <c r="I7" s="75">
        <f>$P$9+($P$9*$O$3)</f>
        <v>3114.3</v>
      </c>
      <c r="J7" s="75">
        <f>$P$9+($P$9*$O$3)</f>
        <v>3114.3</v>
      </c>
      <c r="K7" s="75">
        <f>$P$9+($P$9*$O$3)</f>
        <v>3114.3</v>
      </c>
      <c r="L7" s="75">
        <f>$P$9+($P$9*$O$3)</f>
        <v>3114.3</v>
      </c>
      <c r="M7" s="75">
        <f>$P$9+($P$9*$O$3)</f>
        <v>3114.3</v>
      </c>
      <c r="N7" s="93"/>
      <c r="O7" s="165" t="s">
        <v>89</v>
      </c>
      <c r="P7" s="167">
        <v>3544</v>
      </c>
    </row>
    <row r="8" spans="1:20" x14ac:dyDescent="0.25">
      <c r="A8" s="25">
        <v>3</v>
      </c>
      <c r="B8" s="30" t="s">
        <v>12</v>
      </c>
      <c r="C8" s="31" t="s">
        <v>13</v>
      </c>
      <c r="D8" s="76">
        <v>128</v>
      </c>
      <c r="E8" s="76">
        <v>128</v>
      </c>
      <c r="F8" s="76">
        <v>115</v>
      </c>
      <c r="G8" s="76">
        <v>115</v>
      </c>
      <c r="H8" s="76">
        <v>115</v>
      </c>
      <c r="I8" s="76">
        <v>115</v>
      </c>
      <c r="J8" s="76">
        <v>115</v>
      </c>
      <c r="K8" s="76">
        <v>115</v>
      </c>
      <c r="L8" s="76">
        <v>115</v>
      </c>
      <c r="M8" s="76">
        <v>115</v>
      </c>
      <c r="N8" s="93"/>
      <c r="O8" s="165" t="s">
        <v>87</v>
      </c>
      <c r="P8" s="167">
        <v>4313</v>
      </c>
    </row>
    <row r="9" spans="1:20" x14ac:dyDescent="0.25">
      <c r="A9" s="25"/>
      <c r="B9" s="3" t="s">
        <v>14</v>
      </c>
      <c r="C9" s="32"/>
      <c r="D9" s="33"/>
      <c r="E9" s="33"/>
      <c r="F9" s="33"/>
      <c r="G9" s="33"/>
      <c r="H9" s="33"/>
      <c r="I9" s="33"/>
      <c r="J9" s="33"/>
      <c r="K9" s="33"/>
      <c r="L9" s="33"/>
      <c r="M9" s="34"/>
      <c r="O9" s="165" t="s">
        <v>88</v>
      </c>
      <c r="P9" s="167">
        <v>2966</v>
      </c>
    </row>
    <row r="10" spans="1:20" x14ac:dyDescent="0.25">
      <c r="A10" s="35" t="s">
        <v>1</v>
      </c>
      <c r="B10" s="110" t="s">
        <v>57</v>
      </c>
      <c r="C10" s="111"/>
      <c r="D10" s="23" t="s">
        <v>1</v>
      </c>
      <c r="E10" s="23" t="s">
        <v>1</v>
      </c>
      <c r="F10" s="23" t="s">
        <v>1</v>
      </c>
      <c r="G10" s="23" t="s">
        <v>1</v>
      </c>
      <c r="H10" s="23" t="s">
        <v>1</v>
      </c>
      <c r="I10" s="23" t="s">
        <v>1</v>
      </c>
      <c r="J10" s="23" t="s">
        <v>1</v>
      </c>
      <c r="K10" s="23" t="s">
        <v>1</v>
      </c>
      <c r="L10" s="23" t="s">
        <v>1</v>
      </c>
      <c r="M10" s="24" t="s">
        <v>1</v>
      </c>
    </row>
    <row r="11" spans="1:20" x14ac:dyDescent="0.25">
      <c r="A11" s="25">
        <v>4</v>
      </c>
      <c r="B11" s="28" t="s">
        <v>9</v>
      </c>
      <c r="C11" s="36" t="s">
        <v>11</v>
      </c>
      <c r="D11" s="77">
        <v>2601.6999999999998</v>
      </c>
      <c r="E11" s="77">
        <v>2015.66</v>
      </c>
      <c r="F11" s="77">
        <v>2155.17</v>
      </c>
      <c r="G11" s="77">
        <v>1138.01</v>
      </c>
      <c r="H11" s="77">
        <v>2155.17</v>
      </c>
      <c r="I11" s="77">
        <v>648.62</v>
      </c>
      <c r="J11" s="77">
        <v>648.62</v>
      </c>
      <c r="K11" s="77">
        <v>648.62</v>
      </c>
      <c r="L11" s="77">
        <v>648.62</v>
      </c>
      <c r="M11" s="78">
        <v>3001.05</v>
      </c>
      <c r="N11" s="93"/>
    </row>
    <row r="12" spans="1:20" x14ac:dyDescent="0.25">
      <c r="A12" s="25">
        <v>5</v>
      </c>
      <c r="B12" s="37" t="s">
        <v>10</v>
      </c>
      <c r="C12" s="38" t="s">
        <v>11</v>
      </c>
      <c r="D12" s="79"/>
      <c r="E12" s="79"/>
      <c r="F12" s="80">
        <v>438.09</v>
      </c>
      <c r="G12" s="80">
        <v>438.09</v>
      </c>
      <c r="H12" s="80">
        <v>438.09</v>
      </c>
      <c r="I12" s="80">
        <v>438.09</v>
      </c>
      <c r="J12" s="80">
        <v>438.09</v>
      </c>
      <c r="K12" s="80">
        <v>438.09</v>
      </c>
      <c r="L12" s="80">
        <v>438.09</v>
      </c>
      <c r="M12" s="80">
        <v>438.09</v>
      </c>
    </row>
    <row r="13" spans="1:20" x14ac:dyDescent="0.25">
      <c r="A13" s="35" t="s">
        <v>1</v>
      </c>
      <c r="B13" s="106" t="s">
        <v>58</v>
      </c>
      <c r="C13" s="107"/>
      <c r="D13" s="107"/>
      <c r="E13" s="107"/>
      <c r="F13" s="39" t="s">
        <v>1</v>
      </c>
      <c r="G13" s="39" t="s">
        <v>1</v>
      </c>
      <c r="H13" s="39" t="s">
        <v>1</v>
      </c>
      <c r="I13" s="39" t="s">
        <v>1</v>
      </c>
      <c r="J13" s="39" t="s">
        <v>1</v>
      </c>
      <c r="K13" s="39" t="s">
        <v>1</v>
      </c>
      <c r="L13" s="39" t="s">
        <v>1</v>
      </c>
      <c r="M13" s="40" t="s">
        <v>1</v>
      </c>
    </row>
    <row r="14" spans="1:20" x14ac:dyDescent="0.25">
      <c r="A14" s="25">
        <v>6</v>
      </c>
      <c r="B14" s="26" t="s">
        <v>15</v>
      </c>
      <c r="C14" s="41" t="s">
        <v>13</v>
      </c>
      <c r="D14" s="81">
        <v>36</v>
      </c>
      <c r="E14" s="81">
        <v>82</v>
      </c>
      <c r="F14" s="81">
        <v>79</v>
      </c>
      <c r="G14" s="81">
        <v>116</v>
      </c>
      <c r="H14" s="81">
        <v>75</v>
      </c>
      <c r="I14" s="81">
        <v>137</v>
      </c>
      <c r="J14" s="81">
        <v>156</v>
      </c>
      <c r="K14" s="81">
        <v>156</v>
      </c>
      <c r="L14" s="81">
        <v>156</v>
      </c>
      <c r="M14" s="82">
        <v>66</v>
      </c>
      <c r="N14" s="95"/>
      <c r="O14" s="5"/>
      <c r="P14" s="5"/>
      <c r="Q14" s="5"/>
      <c r="R14" s="5"/>
      <c r="T14" s="5"/>
    </row>
    <row r="15" spans="1:20" x14ac:dyDescent="0.25">
      <c r="A15" s="25">
        <v>7</v>
      </c>
      <c r="B15" s="28" t="s">
        <v>16</v>
      </c>
      <c r="C15" s="42" t="s">
        <v>13</v>
      </c>
      <c r="D15" s="83">
        <v>58</v>
      </c>
      <c r="E15" s="83">
        <v>131</v>
      </c>
      <c r="F15" s="83">
        <v>126</v>
      </c>
      <c r="G15" s="83">
        <v>186</v>
      </c>
      <c r="H15" s="83">
        <v>120</v>
      </c>
      <c r="I15" s="83">
        <v>219</v>
      </c>
      <c r="J15" s="83">
        <v>250</v>
      </c>
      <c r="K15" s="83">
        <v>250</v>
      </c>
      <c r="L15" s="83">
        <v>250</v>
      </c>
      <c r="M15" s="84">
        <v>105</v>
      </c>
      <c r="N15" s="95"/>
      <c r="P15" s="5"/>
    </row>
    <row r="16" spans="1:20" x14ac:dyDescent="0.25">
      <c r="A16" s="25">
        <v>8</v>
      </c>
      <c r="B16" s="4" t="s">
        <v>17</v>
      </c>
      <c r="C16" s="43" t="s">
        <v>13</v>
      </c>
      <c r="D16" s="85">
        <v>73</v>
      </c>
      <c r="E16" s="85">
        <v>164</v>
      </c>
      <c r="F16" s="85">
        <v>158</v>
      </c>
      <c r="G16" s="85">
        <v>232</v>
      </c>
      <c r="H16" s="85">
        <v>150</v>
      </c>
      <c r="I16" s="85">
        <v>274</v>
      </c>
      <c r="J16" s="85">
        <v>313</v>
      </c>
      <c r="K16" s="85">
        <v>313</v>
      </c>
      <c r="L16" s="85">
        <v>312</v>
      </c>
      <c r="M16" s="86">
        <v>131</v>
      </c>
      <c r="N16" s="95"/>
      <c r="O16" s="169"/>
      <c r="P16" s="170"/>
      <c r="Q16" s="169"/>
      <c r="R16" s="169"/>
      <c r="S16" s="169"/>
    </row>
    <row r="17" spans="1:19" x14ac:dyDescent="0.25">
      <c r="A17" s="25">
        <v>9</v>
      </c>
      <c r="B17" s="28" t="s">
        <v>18</v>
      </c>
      <c r="C17" s="42" t="s">
        <v>13</v>
      </c>
      <c r="D17" s="83">
        <v>91</v>
      </c>
      <c r="E17" s="83">
        <v>205</v>
      </c>
      <c r="F17" s="83">
        <v>197</v>
      </c>
      <c r="G17" s="83">
        <v>290</v>
      </c>
      <c r="H17" s="83">
        <v>188</v>
      </c>
      <c r="I17" s="83">
        <v>342</v>
      </c>
      <c r="J17" s="83">
        <v>391</v>
      </c>
      <c r="K17" s="83">
        <v>391</v>
      </c>
      <c r="L17" s="83">
        <v>391</v>
      </c>
      <c r="M17" s="84">
        <v>164</v>
      </c>
      <c r="N17" s="95"/>
      <c r="O17" s="169"/>
      <c r="P17" s="170"/>
      <c r="Q17" s="169"/>
      <c r="R17" s="169"/>
      <c r="S17" s="169"/>
    </row>
    <row r="18" spans="1:19" x14ac:dyDescent="0.25">
      <c r="A18" s="25">
        <v>10</v>
      </c>
      <c r="B18" s="28" t="s">
        <v>19</v>
      </c>
      <c r="C18" s="42" t="s">
        <v>13</v>
      </c>
      <c r="D18" s="83">
        <v>116</v>
      </c>
      <c r="E18" s="83">
        <v>262</v>
      </c>
      <c r="F18" s="83">
        <v>252</v>
      </c>
      <c r="G18" s="83">
        <v>372</v>
      </c>
      <c r="H18" s="83">
        <v>240</v>
      </c>
      <c r="I18" s="83">
        <v>438</v>
      </c>
      <c r="J18" s="83">
        <v>500</v>
      </c>
      <c r="K18" s="83">
        <v>500</v>
      </c>
      <c r="L18" s="83">
        <v>500</v>
      </c>
      <c r="M18" s="84">
        <v>210</v>
      </c>
      <c r="N18" s="95"/>
      <c r="O18" s="169"/>
      <c r="P18" s="170"/>
      <c r="Q18" s="169"/>
      <c r="R18" s="169"/>
      <c r="S18" s="169"/>
    </row>
    <row r="19" spans="1:19" x14ac:dyDescent="0.25">
      <c r="A19" s="25">
        <v>11</v>
      </c>
      <c r="B19" s="28" t="s">
        <v>20</v>
      </c>
      <c r="C19" s="42" t="s">
        <v>13</v>
      </c>
      <c r="D19" s="83">
        <v>145</v>
      </c>
      <c r="E19" s="83">
        <v>328</v>
      </c>
      <c r="F19" s="83">
        <v>316</v>
      </c>
      <c r="G19" s="83">
        <v>464</v>
      </c>
      <c r="H19" s="83">
        <v>300</v>
      </c>
      <c r="I19" s="83">
        <v>547</v>
      </c>
      <c r="J19" s="83">
        <v>625</v>
      </c>
      <c r="K19" s="83">
        <v>625</v>
      </c>
      <c r="L19" s="83">
        <v>643</v>
      </c>
      <c r="M19" s="84">
        <v>263</v>
      </c>
      <c r="N19" s="95"/>
      <c r="O19" s="93"/>
      <c r="P19" s="5"/>
      <c r="Q19" s="94"/>
    </row>
    <row r="20" spans="1:19" x14ac:dyDescent="0.25">
      <c r="A20" s="25">
        <v>12</v>
      </c>
      <c r="B20" s="28" t="s">
        <v>21</v>
      </c>
      <c r="C20" s="42" t="s">
        <v>13</v>
      </c>
      <c r="D20" s="83">
        <v>182</v>
      </c>
      <c r="E20" s="83">
        <v>410</v>
      </c>
      <c r="F20" s="83">
        <v>395</v>
      </c>
      <c r="G20" s="83">
        <v>581</v>
      </c>
      <c r="H20" s="83">
        <v>375</v>
      </c>
      <c r="I20" s="83">
        <v>684</v>
      </c>
      <c r="J20" s="83">
        <v>782</v>
      </c>
      <c r="K20" s="83">
        <v>782</v>
      </c>
      <c r="L20" s="83">
        <v>965</v>
      </c>
      <c r="M20" s="84">
        <v>329</v>
      </c>
      <c r="N20" s="95"/>
      <c r="O20" s="93"/>
      <c r="P20" s="5"/>
      <c r="Q20" s="94"/>
    </row>
    <row r="21" spans="1:19" x14ac:dyDescent="0.25">
      <c r="A21" s="25">
        <v>13</v>
      </c>
      <c r="B21" s="28" t="s">
        <v>22</v>
      </c>
      <c r="C21" s="42" t="s">
        <v>13</v>
      </c>
      <c r="D21" s="83">
        <v>229</v>
      </c>
      <c r="E21" s="83">
        <v>516</v>
      </c>
      <c r="F21" s="83">
        <v>497</v>
      </c>
      <c r="G21" s="83">
        <v>731</v>
      </c>
      <c r="H21" s="83">
        <v>473</v>
      </c>
      <c r="I21" s="83">
        <v>862</v>
      </c>
      <c r="J21" s="83">
        <v>985</v>
      </c>
      <c r="K21" s="83">
        <v>985</v>
      </c>
      <c r="L21" s="83">
        <v>1417</v>
      </c>
      <c r="M21" s="84">
        <v>414</v>
      </c>
      <c r="N21" s="95"/>
      <c r="O21" s="93"/>
      <c r="P21" s="5"/>
      <c r="Q21" s="94"/>
    </row>
    <row r="22" spans="1:19" x14ac:dyDescent="0.25">
      <c r="A22" s="25">
        <v>14</v>
      </c>
      <c r="B22" s="28" t="s">
        <v>23</v>
      </c>
      <c r="C22" s="42" t="s">
        <v>13</v>
      </c>
      <c r="D22" s="87"/>
      <c r="E22" s="87"/>
      <c r="F22" s="87"/>
      <c r="G22" s="87"/>
      <c r="H22" s="87"/>
      <c r="I22" s="87"/>
      <c r="J22" s="87"/>
      <c r="K22" s="87"/>
      <c r="L22" s="83">
        <v>2347</v>
      </c>
      <c r="M22" s="88"/>
      <c r="P22" s="5"/>
      <c r="Q22" s="94"/>
    </row>
    <row r="23" spans="1:19" x14ac:dyDescent="0.25">
      <c r="A23" s="25">
        <v>15</v>
      </c>
      <c r="B23" s="28" t="s">
        <v>24</v>
      </c>
      <c r="C23" s="42" t="s">
        <v>13</v>
      </c>
      <c r="D23" s="87"/>
      <c r="E23" s="87"/>
      <c r="F23" s="87"/>
      <c r="G23" s="87"/>
      <c r="H23" s="87"/>
      <c r="I23" s="87"/>
      <c r="J23" s="87"/>
      <c r="K23" s="87"/>
      <c r="L23" s="83">
        <v>4331</v>
      </c>
      <c r="M23" s="88"/>
      <c r="Q23" s="94"/>
    </row>
    <row r="24" spans="1:19" x14ac:dyDescent="0.25">
      <c r="A24" s="25">
        <v>16</v>
      </c>
      <c r="B24" s="28" t="s">
        <v>25</v>
      </c>
      <c r="C24" s="42" t="s">
        <v>13</v>
      </c>
      <c r="D24" s="87"/>
      <c r="E24" s="87"/>
      <c r="F24" s="87"/>
      <c r="G24" s="87"/>
      <c r="H24" s="87"/>
      <c r="I24" s="87"/>
      <c r="J24" s="87"/>
      <c r="K24" s="87"/>
      <c r="L24" s="83">
        <v>8175</v>
      </c>
      <c r="M24" s="88"/>
      <c r="Q24" s="94"/>
    </row>
    <row r="25" spans="1:19" x14ac:dyDescent="0.25">
      <c r="A25" s="25">
        <v>17</v>
      </c>
      <c r="B25" s="28" t="s">
        <v>26</v>
      </c>
      <c r="C25" s="42" t="s">
        <v>13</v>
      </c>
      <c r="D25" s="87"/>
      <c r="E25" s="87"/>
      <c r="F25" s="87"/>
      <c r="G25" s="87"/>
      <c r="H25" s="87"/>
      <c r="I25" s="87"/>
      <c r="J25" s="87"/>
      <c r="K25" s="87"/>
      <c r="L25" s="83">
        <v>17841</v>
      </c>
      <c r="M25" s="88"/>
      <c r="Q25" s="94"/>
    </row>
    <row r="26" spans="1:19" x14ac:dyDescent="0.25">
      <c r="A26" s="25">
        <v>18</v>
      </c>
      <c r="B26" s="28" t="s">
        <v>27</v>
      </c>
      <c r="C26" s="42" t="s">
        <v>13</v>
      </c>
      <c r="D26" s="87"/>
      <c r="E26" s="87"/>
      <c r="F26" s="87"/>
      <c r="G26" s="87"/>
      <c r="H26" s="87"/>
      <c r="I26" s="87"/>
      <c r="J26" s="87"/>
      <c r="K26" s="87"/>
      <c r="L26" s="83">
        <v>111.51</v>
      </c>
      <c r="M26" s="88"/>
      <c r="P26" s="5"/>
      <c r="Q26" s="94"/>
    </row>
    <row r="27" spans="1:19" x14ac:dyDescent="0.25">
      <c r="A27" s="25">
        <v>19</v>
      </c>
      <c r="B27" s="28" t="s">
        <v>59</v>
      </c>
      <c r="C27" s="42" t="s">
        <v>13</v>
      </c>
      <c r="D27" s="83">
        <v>3.63</v>
      </c>
      <c r="E27" s="83">
        <v>8.19</v>
      </c>
      <c r="F27" s="83">
        <v>7.89</v>
      </c>
      <c r="G27" s="83">
        <v>11.61</v>
      </c>
      <c r="H27" s="83">
        <v>7.5</v>
      </c>
      <c r="I27" s="83">
        <v>13.68</v>
      </c>
      <c r="J27" s="83">
        <v>15.63</v>
      </c>
      <c r="K27" s="83">
        <v>15.63</v>
      </c>
      <c r="L27" s="87"/>
      <c r="M27" s="84">
        <v>6.57</v>
      </c>
      <c r="P27" s="5"/>
    </row>
    <row r="28" spans="1:19" x14ac:dyDescent="0.25">
      <c r="A28" s="25">
        <v>20</v>
      </c>
      <c r="B28" s="30" t="s">
        <v>28</v>
      </c>
      <c r="C28" s="44" t="s">
        <v>13</v>
      </c>
      <c r="D28" s="89">
        <v>1.21</v>
      </c>
      <c r="E28" s="89">
        <v>2.73</v>
      </c>
      <c r="F28" s="89">
        <v>2.63</v>
      </c>
      <c r="G28" s="89">
        <v>3.87</v>
      </c>
      <c r="H28" s="89">
        <v>2.5</v>
      </c>
      <c r="I28" s="89">
        <v>4.5599999999999996</v>
      </c>
      <c r="J28" s="89">
        <v>5.21</v>
      </c>
      <c r="K28" s="89">
        <v>5.21</v>
      </c>
      <c r="L28" s="89">
        <v>37.17</v>
      </c>
      <c r="M28" s="90">
        <v>2.19</v>
      </c>
    </row>
    <row r="29" spans="1:19" x14ac:dyDescent="0.25">
      <c r="A29" s="35" t="s">
        <v>1</v>
      </c>
      <c r="B29" s="104" t="s">
        <v>29</v>
      </c>
      <c r="C29" s="105"/>
      <c r="D29" s="22" t="s">
        <v>1</v>
      </c>
      <c r="E29" s="22" t="s">
        <v>1</v>
      </c>
      <c r="F29" s="22" t="s">
        <v>1</v>
      </c>
      <c r="G29" s="22" t="s">
        <v>1</v>
      </c>
      <c r="H29" s="22" t="s">
        <v>1</v>
      </c>
      <c r="I29" s="22" t="s">
        <v>1</v>
      </c>
      <c r="J29" s="22" t="s">
        <v>1</v>
      </c>
      <c r="K29" s="22" t="s">
        <v>1</v>
      </c>
      <c r="L29" s="22" t="s">
        <v>1</v>
      </c>
      <c r="M29" s="45" t="s">
        <v>1</v>
      </c>
    </row>
    <row r="30" spans="1:19" x14ac:dyDescent="0.25">
      <c r="A30" s="25">
        <v>21</v>
      </c>
      <c r="B30" s="26" t="s">
        <v>30</v>
      </c>
      <c r="C30" s="27" t="s">
        <v>11</v>
      </c>
      <c r="D30" s="72">
        <v>28.3</v>
      </c>
      <c r="E30" s="72">
        <v>28.3</v>
      </c>
      <c r="F30" s="72">
        <v>28.3</v>
      </c>
      <c r="G30" s="72">
        <v>28.3</v>
      </c>
      <c r="H30" s="72">
        <v>28.3</v>
      </c>
      <c r="I30" s="72">
        <v>28.3</v>
      </c>
      <c r="J30" s="72">
        <v>28.3</v>
      </c>
      <c r="K30" s="72">
        <v>28.3</v>
      </c>
      <c r="L30" s="72">
        <v>28.3</v>
      </c>
      <c r="M30" s="72">
        <v>28.3</v>
      </c>
    </row>
    <row r="31" spans="1:19" x14ac:dyDescent="0.25">
      <c r="A31" s="25">
        <v>22</v>
      </c>
      <c r="B31" s="28" t="s">
        <v>31</v>
      </c>
      <c r="C31" s="29" t="s">
        <v>11</v>
      </c>
      <c r="D31" s="91">
        <v>212.82</v>
      </c>
      <c r="E31" s="91">
        <v>212.82</v>
      </c>
      <c r="F31" s="91">
        <v>212.82</v>
      </c>
      <c r="G31" s="91">
        <v>212.82</v>
      </c>
      <c r="H31" s="91">
        <v>212.82</v>
      </c>
      <c r="I31" s="91">
        <v>212.82</v>
      </c>
      <c r="J31" s="91">
        <v>212.82</v>
      </c>
      <c r="K31" s="91">
        <v>212.82</v>
      </c>
      <c r="L31" s="91">
        <v>212.82</v>
      </c>
      <c r="M31" s="91">
        <v>212.82</v>
      </c>
    </row>
    <row r="32" spans="1:19" x14ac:dyDescent="0.25">
      <c r="A32" s="25">
        <v>23</v>
      </c>
      <c r="B32" s="30" t="s">
        <v>32</v>
      </c>
      <c r="C32" s="31" t="s">
        <v>13</v>
      </c>
      <c r="D32" s="76">
        <v>4.1399999999999997</v>
      </c>
      <c r="E32" s="76">
        <v>4.1399999999999997</v>
      </c>
      <c r="F32" s="76">
        <v>4.1399999999999997</v>
      </c>
      <c r="G32" s="76">
        <v>4.1399999999999997</v>
      </c>
      <c r="H32" s="76">
        <v>4.1399999999999997</v>
      </c>
      <c r="I32" s="76">
        <v>4.1399999999999997</v>
      </c>
      <c r="J32" s="76">
        <v>4.1399999999999997</v>
      </c>
      <c r="K32" s="76">
        <v>4.1399999999999997</v>
      </c>
      <c r="L32" s="76">
        <v>4.1399999999999997</v>
      </c>
      <c r="M32" s="76">
        <v>4.1399999999999997</v>
      </c>
    </row>
    <row r="33" spans="1:13" x14ac:dyDescent="0.25">
      <c r="A33" s="35" t="s">
        <v>1</v>
      </c>
      <c r="B33" s="102" t="s">
        <v>33</v>
      </c>
      <c r="C33" s="103"/>
      <c r="D33" s="103"/>
      <c r="E33" s="103"/>
      <c r="F33" s="22" t="s">
        <v>1</v>
      </c>
      <c r="G33" s="22" t="s">
        <v>1</v>
      </c>
      <c r="H33" s="22" t="s">
        <v>1</v>
      </c>
      <c r="I33" s="22" t="s">
        <v>1</v>
      </c>
      <c r="J33" s="22" t="s">
        <v>1</v>
      </c>
      <c r="K33" s="22" t="s">
        <v>1</v>
      </c>
      <c r="L33" s="22" t="s">
        <v>1</v>
      </c>
      <c r="M33" s="45" t="s">
        <v>1</v>
      </c>
    </row>
    <row r="34" spans="1:13" x14ac:dyDescent="0.25">
      <c r="A34" s="25">
        <v>24</v>
      </c>
      <c r="B34" s="46" t="s">
        <v>34</v>
      </c>
      <c r="C34" s="47" t="s">
        <v>35</v>
      </c>
      <c r="D34" s="92">
        <v>84.7</v>
      </c>
      <c r="E34" s="92">
        <v>84.7</v>
      </c>
      <c r="F34" s="92">
        <v>84.7</v>
      </c>
      <c r="G34" s="92">
        <v>84.7</v>
      </c>
      <c r="H34" s="92">
        <v>84.7</v>
      </c>
      <c r="I34" s="92">
        <v>84.7</v>
      </c>
      <c r="J34" s="92">
        <v>84.7</v>
      </c>
      <c r="K34" s="92">
        <v>84.7</v>
      </c>
      <c r="L34" s="92">
        <v>84.7</v>
      </c>
      <c r="M34" s="92">
        <v>84.7</v>
      </c>
    </row>
    <row r="35" spans="1:13" x14ac:dyDescent="0.25">
      <c r="A35" s="25">
        <v>25</v>
      </c>
      <c r="B35" s="48" t="s">
        <v>36</v>
      </c>
      <c r="C35" s="49" t="s">
        <v>11</v>
      </c>
      <c r="D35" s="76">
        <v>495</v>
      </c>
      <c r="E35" s="76">
        <v>495</v>
      </c>
      <c r="F35" s="76">
        <v>495</v>
      </c>
      <c r="G35" s="76">
        <v>495</v>
      </c>
      <c r="H35" s="76">
        <v>495</v>
      </c>
      <c r="I35" s="76">
        <v>495</v>
      </c>
      <c r="J35" s="76">
        <v>495</v>
      </c>
      <c r="K35" s="76">
        <v>495</v>
      </c>
      <c r="L35" s="76">
        <v>495</v>
      </c>
      <c r="M35" s="76">
        <v>495</v>
      </c>
    </row>
    <row r="36" spans="1:13" x14ac:dyDescent="0.25">
      <c r="A36" s="25"/>
      <c r="B36" s="3" t="s">
        <v>37</v>
      </c>
      <c r="C36" s="52"/>
      <c r="D36" s="53"/>
      <c r="E36" s="53"/>
      <c r="F36" s="53"/>
      <c r="G36" s="53"/>
      <c r="H36" s="54"/>
      <c r="I36" s="53"/>
      <c r="J36" s="53"/>
      <c r="K36" s="53"/>
      <c r="L36" s="53"/>
      <c r="M36" s="55"/>
    </row>
    <row r="37" spans="1:13" x14ac:dyDescent="0.25">
      <c r="A37" s="35" t="s">
        <v>1</v>
      </c>
      <c r="B37" s="100" t="s">
        <v>38</v>
      </c>
      <c r="C37" s="101"/>
      <c r="D37" s="101"/>
      <c r="E37" s="101"/>
      <c r="F37" s="101"/>
      <c r="G37" s="22" t="s">
        <v>1</v>
      </c>
      <c r="H37" s="22" t="s">
        <v>1</v>
      </c>
      <c r="I37" s="22" t="s">
        <v>1</v>
      </c>
      <c r="J37" s="22" t="s">
        <v>1</v>
      </c>
      <c r="K37" s="22" t="s">
        <v>1</v>
      </c>
      <c r="L37" s="22" t="s">
        <v>1</v>
      </c>
      <c r="M37" s="45" t="s">
        <v>1</v>
      </c>
    </row>
    <row r="38" spans="1:13" ht="32.25" x14ac:dyDescent="0.25">
      <c r="A38" s="25">
        <v>26</v>
      </c>
      <c r="B38" s="56" t="s">
        <v>60</v>
      </c>
      <c r="C38" s="27" t="s">
        <v>11</v>
      </c>
      <c r="D38" s="72">
        <f>D6+D11+D30+D31</f>
        <v>7371.4699999999993</v>
      </c>
      <c r="E38" s="72">
        <f t="shared" ref="E38:M38" si="0">E6+E11+E30+E31</f>
        <v>6785.4299999999994</v>
      </c>
      <c r="F38" s="72">
        <f t="shared" si="0"/>
        <v>6924.94</v>
      </c>
      <c r="G38" s="72">
        <f t="shared" si="0"/>
        <v>5907.78</v>
      </c>
      <c r="H38" s="72">
        <f t="shared" si="0"/>
        <v>6924.94</v>
      </c>
      <c r="I38" s="72">
        <f t="shared" si="0"/>
        <v>5418.3899999999994</v>
      </c>
      <c r="J38" s="72">
        <f t="shared" si="0"/>
        <v>5418.3899999999994</v>
      </c>
      <c r="K38" s="72">
        <f t="shared" si="0"/>
        <v>5418.3899999999994</v>
      </c>
      <c r="L38" s="72">
        <f t="shared" si="0"/>
        <v>5418.3899999999994</v>
      </c>
      <c r="M38" s="72">
        <f t="shared" si="0"/>
        <v>7770.82</v>
      </c>
    </row>
    <row r="39" spans="1:13" ht="32.25" x14ac:dyDescent="0.25">
      <c r="A39" s="25">
        <v>27</v>
      </c>
      <c r="B39" s="57" t="s">
        <v>61</v>
      </c>
      <c r="C39" s="29" t="s">
        <v>11</v>
      </c>
      <c r="D39" s="73"/>
      <c r="E39" s="73"/>
      <c r="F39" s="91">
        <f>F7+F12+F30+F31</f>
        <v>3793.5100000000007</v>
      </c>
      <c r="G39" s="91">
        <f t="shared" ref="G39:M39" si="1">G7+G12+G30+G31</f>
        <v>3793.5100000000007</v>
      </c>
      <c r="H39" s="91">
        <f t="shared" si="1"/>
        <v>3793.5100000000007</v>
      </c>
      <c r="I39" s="91">
        <f t="shared" si="1"/>
        <v>3793.5100000000007</v>
      </c>
      <c r="J39" s="91">
        <f t="shared" si="1"/>
        <v>3793.5100000000007</v>
      </c>
      <c r="K39" s="91">
        <f t="shared" si="1"/>
        <v>3793.5100000000007</v>
      </c>
      <c r="L39" s="91">
        <f t="shared" si="1"/>
        <v>3793.5100000000007</v>
      </c>
      <c r="M39" s="91">
        <f t="shared" si="1"/>
        <v>3793.5100000000007</v>
      </c>
    </row>
    <row r="40" spans="1:13" x14ac:dyDescent="0.25">
      <c r="A40" s="25">
        <v>28</v>
      </c>
      <c r="B40" s="58" t="s">
        <v>39</v>
      </c>
      <c r="C40" s="31" t="s">
        <v>13</v>
      </c>
      <c r="D40" s="114" t="s">
        <v>40</v>
      </c>
      <c r="E40" s="115" t="s">
        <v>1</v>
      </c>
      <c r="F40" s="115" t="s">
        <v>1</v>
      </c>
      <c r="G40" s="115" t="s">
        <v>1</v>
      </c>
      <c r="H40" s="59" t="s">
        <v>1</v>
      </c>
      <c r="I40" s="59" t="s">
        <v>1</v>
      </c>
      <c r="J40" s="59" t="s">
        <v>1</v>
      </c>
      <c r="K40" s="59" t="s">
        <v>1</v>
      </c>
      <c r="L40" s="59" t="s">
        <v>1</v>
      </c>
      <c r="M40" s="60" t="s">
        <v>1</v>
      </c>
    </row>
    <row r="41" spans="1:13" x14ac:dyDescent="0.25">
      <c r="A41" s="35" t="s">
        <v>1</v>
      </c>
      <c r="B41" s="118" t="s">
        <v>41</v>
      </c>
      <c r="C41" s="119"/>
      <c r="D41" s="119"/>
      <c r="E41" s="119"/>
      <c r="F41" s="119"/>
      <c r="G41" s="22" t="s">
        <v>1</v>
      </c>
      <c r="H41" s="22" t="s">
        <v>1</v>
      </c>
      <c r="I41" s="22" t="s">
        <v>1</v>
      </c>
      <c r="J41" s="22" t="s">
        <v>1</v>
      </c>
      <c r="K41" s="22" t="s">
        <v>1</v>
      </c>
      <c r="L41" s="22" t="s">
        <v>1</v>
      </c>
      <c r="M41" s="45" t="s">
        <v>1</v>
      </c>
    </row>
    <row r="42" spans="1:13" x14ac:dyDescent="0.25">
      <c r="A42" s="25">
        <v>29</v>
      </c>
      <c r="B42" s="61" t="s">
        <v>34</v>
      </c>
      <c r="C42" s="62" t="s">
        <v>13</v>
      </c>
      <c r="D42" s="120" t="s">
        <v>63</v>
      </c>
      <c r="E42" s="120"/>
      <c r="F42" s="120"/>
      <c r="G42" s="63" t="s">
        <v>1</v>
      </c>
      <c r="H42" s="63" t="s">
        <v>1</v>
      </c>
      <c r="I42" s="63" t="s">
        <v>1</v>
      </c>
      <c r="J42" s="63" t="s">
        <v>1</v>
      </c>
      <c r="K42" s="63" t="s">
        <v>1</v>
      </c>
      <c r="L42" s="63" t="s">
        <v>1</v>
      </c>
      <c r="M42" s="64" t="s">
        <v>1</v>
      </c>
    </row>
    <row r="43" spans="1:13" x14ac:dyDescent="0.25">
      <c r="A43" s="25">
        <v>30</v>
      </c>
      <c r="B43" s="65" t="s">
        <v>36</v>
      </c>
      <c r="C43" s="66" t="s">
        <v>11</v>
      </c>
      <c r="D43" s="76">
        <v>495</v>
      </c>
      <c r="E43" s="50" t="s">
        <v>1</v>
      </c>
      <c r="F43" s="50" t="s">
        <v>1</v>
      </c>
      <c r="G43" s="50" t="s">
        <v>1</v>
      </c>
      <c r="H43" s="50" t="s">
        <v>1</v>
      </c>
      <c r="I43" s="50" t="s">
        <v>1</v>
      </c>
      <c r="J43" s="50" t="s">
        <v>1</v>
      </c>
      <c r="K43" s="50" t="s">
        <v>1</v>
      </c>
      <c r="L43" s="50" t="s">
        <v>1</v>
      </c>
      <c r="M43" s="51" t="s">
        <v>1</v>
      </c>
    </row>
    <row r="44" spans="1:13" ht="26.25" customHeight="1" x14ac:dyDescent="0.25">
      <c r="A44" s="67" t="s">
        <v>1</v>
      </c>
      <c r="B44" s="116" t="s">
        <v>42</v>
      </c>
      <c r="C44" s="117" t="s">
        <v>1</v>
      </c>
      <c r="D44" s="121" t="s">
        <v>64</v>
      </c>
      <c r="E44" s="121"/>
      <c r="F44" s="121"/>
      <c r="G44" s="121"/>
      <c r="H44" s="121"/>
      <c r="I44" s="121"/>
      <c r="J44" s="121"/>
      <c r="K44" s="121"/>
      <c r="L44" s="121"/>
      <c r="M44" s="122"/>
    </row>
    <row r="45" spans="1:13" x14ac:dyDescent="0.25">
      <c r="A45" s="112" t="s">
        <v>65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68"/>
    </row>
  </sheetData>
  <mergeCells count="14">
    <mergeCell ref="A45:L45"/>
    <mergeCell ref="D40:G40"/>
    <mergeCell ref="B44:C44"/>
    <mergeCell ref="B41:F41"/>
    <mergeCell ref="D42:F42"/>
    <mergeCell ref="D44:M44"/>
    <mergeCell ref="D2:E2"/>
    <mergeCell ref="F2:G2"/>
    <mergeCell ref="B37:F37"/>
    <mergeCell ref="B33:E33"/>
    <mergeCell ref="B29:C29"/>
    <mergeCell ref="B13:E13"/>
    <mergeCell ref="B5:C5"/>
    <mergeCell ref="B10:C1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3129D-0D3D-46D0-BDB6-0827CEC806A2}">
  <dimension ref="A1:T45"/>
  <sheetViews>
    <sheetView zoomScale="130" zoomScaleNormal="130" workbookViewId="0">
      <selection activeCell="A2" sqref="A2"/>
    </sheetView>
  </sheetViews>
  <sheetFormatPr defaultRowHeight="15" x14ac:dyDescent="0.25"/>
  <cols>
    <col min="17" max="17" width="18.5703125" bestFit="1" customWidth="1"/>
  </cols>
  <sheetData>
    <row r="1" spans="1:20" x14ac:dyDescent="0.25">
      <c r="A1" t="s">
        <v>85</v>
      </c>
      <c r="J1" s="133">
        <v>1.21</v>
      </c>
    </row>
    <row r="2" spans="1:20" ht="21.75" x14ac:dyDescent="0.25">
      <c r="A2" s="6"/>
      <c r="B2" s="7" t="s">
        <v>0</v>
      </c>
      <c r="C2" s="8"/>
      <c r="D2" s="98" t="s">
        <v>2</v>
      </c>
      <c r="E2" s="98"/>
      <c r="F2" s="99" t="s">
        <v>3</v>
      </c>
      <c r="G2" s="99"/>
      <c r="H2" s="10" t="s">
        <v>4</v>
      </c>
      <c r="I2" s="11" t="s">
        <v>43</v>
      </c>
      <c r="J2" s="9" t="s">
        <v>5</v>
      </c>
      <c r="K2" s="10" t="s">
        <v>6</v>
      </c>
      <c r="L2" s="10" t="s">
        <v>44</v>
      </c>
      <c r="M2" s="12" t="s">
        <v>45</v>
      </c>
    </row>
    <row r="3" spans="1:20" x14ac:dyDescent="0.25">
      <c r="A3" s="6"/>
      <c r="B3" s="1" t="s">
        <v>7</v>
      </c>
      <c r="C3" s="2"/>
      <c r="D3" s="13" t="s">
        <v>46</v>
      </c>
      <c r="E3" s="14" t="s">
        <v>47</v>
      </c>
      <c r="F3" s="15" t="s">
        <v>48</v>
      </c>
      <c r="G3" s="14" t="s">
        <v>49</v>
      </c>
      <c r="H3" s="16" t="s">
        <v>50</v>
      </c>
      <c r="I3" s="16" t="s">
        <v>51</v>
      </c>
      <c r="J3" s="16" t="s">
        <v>52</v>
      </c>
      <c r="K3" s="16" t="s">
        <v>53</v>
      </c>
      <c r="L3" s="16" t="s">
        <v>54</v>
      </c>
      <c r="M3" s="17" t="s">
        <v>55</v>
      </c>
      <c r="O3" s="69"/>
    </row>
    <row r="4" spans="1:20" x14ac:dyDescent="0.25">
      <c r="A4" s="6"/>
      <c r="B4" s="3" t="s">
        <v>56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20" x14ac:dyDescent="0.25">
      <c r="A5" s="21" t="s">
        <v>1</v>
      </c>
      <c r="B5" s="140" t="s">
        <v>8</v>
      </c>
      <c r="C5" s="141"/>
      <c r="D5" s="23" t="s">
        <v>1</v>
      </c>
      <c r="E5" s="23" t="s">
        <v>1</v>
      </c>
      <c r="F5" s="23" t="s">
        <v>1</v>
      </c>
      <c r="G5" s="23" t="s">
        <v>1</v>
      </c>
      <c r="H5" s="23" t="s">
        <v>1</v>
      </c>
      <c r="I5" s="23" t="s">
        <v>1</v>
      </c>
      <c r="J5" s="23" t="s">
        <v>1</v>
      </c>
      <c r="K5" s="23" t="s">
        <v>1</v>
      </c>
      <c r="L5" s="23" t="s">
        <v>1</v>
      </c>
      <c r="M5" s="24" t="s">
        <v>1</v>
      </c>
    </row>
    <row r="6" spans="1:20" x14ac:dyDescent="0.25">
      <c r="A6" s="25">
        <v>1</v>
      </c>
      <c r="B6" s="134" t="s">
        <v>9</v>
      </c>
      <c r="C6" s="27" t="s">
        <v>11</v>
      </c>
      <c r="D6" s="92">
        <f>Cenik_EE_D_2024!D6*Cenik_EE_D_2024_s_DPH!$J$1</f>
        <v>5479.6664999999994</v>
      </c>
      <c r="E6" s="92">
        <f>Cenik_EE_D_2024!E6*Cenik_EE_D_2024_s_DPH!$J$1</f>
        <v>5479.6664999999994</v>
      </c>
      <c r="F6" s="92">
        <f>Cenik_EE_D_2024!F6*Cenik_EE_D_2024_s_DPH!$J$1</f>
        <v>5479.6664999999994</v>
      </c>
      <c r="G6" s="92">
        <f>Cenik_EE_D_2024!G6*Cenik_EE_D_2024_s_DPH!$J$1</f>
        <v>5479.6664999999994</v>
      </c>
      <c r="H6" s="92">
        <f>Cenik_EE_D_2024!H6*Cenik_EE_D_2024_s_DPH!$J$1</f>
        <v>5479.6664999999994</v>
      </c>
      <c r="I6" s="92">
        <f>Cenik_EE_D_2024!I6*Cenik_EE_D_2024_s_DPH!$J$1</f>
        <v>5479.6664999999994</v>
      </c>
      <c r="J6" s="92">
        <f>Cenik_EE_D_2024!J6*Cenik_EE_D_2024_s_DPH!$J$1</f>
        <v>5479.6664999999994</v>
      </c>
      <c r="K6" s="92">
        <f>Cenik_EE_D_2024!K6*Cenik_EE_D_2024_s_DPH!$J$1</f>
        <v>5479.6664999999994</v>
      </c>
      <c r="L6" s="92">
        <f>Cenik_EE_D_2024!L6*Cenik_EE_D_2024_s_DPH!$J$1</f>
        <v>5479.6664999999994</v>
      </c>
      <c r="M6" s="135">
        <f>Cenik_EE_D_2024!M6*Cenik_EE_D_2024_s_DPH!$J$1</f>
        <v>5479.6664999999994</v>
      </c>
      <c r="N6" s="93"/>
      <c r="O6" s="5"/>
      <c r="P6" s="93"/>
      <c r="Q6" s="94"/>
    </row>
    <row r="7" spans="1:20" x14ac:dyDescent="0.25">
      <c r="A7" s="25">
        <v>2</v>
      </c>
      <c r="B7" s="136" t="s">
        <v>10</v>
      </c>
      <c r="C7" s="29" t="s">
        <v>11</v>
      </c>
      <c r="D7" s="131"/>
      <c r="E7" s="132"/>
      <c r="F7" s="131">
        <f>Cenik_EE_D_2024!F7*Cenik_EE_D_2024_s_DPH!$J$1</f>
        <v>3768.3029999999999</v>
      </c>
      <c r="G7" s="131">
        <f>Cenik_EE_D_2024!G7*Cenik_EE_D_2024_s_DPH!$J$1</f>
        <v>3768.3029999999999</v>
      </c>
      <c r="H7" s="131">
        <f>Cenik_EE_D_2024!H7*Cenik_EE_D_2024_s_DPH!$J$1</f>
        <v>3768.3029999999999</v>
      </c>
      <c r="I7" s="131">
        <f>Cenik_EE_D_2024!I7*Cenik_EE_D_2024_s_DPH!$J$1</f>
        <v>3768.3029999999999</v>
      </c>
      <c r="J7" s="131">
        <f>Cenik_EE_D_2024!J7*Cenik_EE_D_2024_s_DPH!$J$1</f>
        <v>3768.3029999999999</v>
      </c>
      <c r="K7" s="131">
        <f>Cenik_EE_D_2024!K7*Cenik_EE_D_2024_s_DPH!$J$1</f>
        <v>3768.3029999999999</v>
      </c>
      <c r="L7" s="131">
        <f>Cenik_EE_D_2024!L7*Cenik_EE_D_2024_s_DPH!$J$1</f>
        <v>3768.3029999999999</v>
      </c>
      <c r="M7" s="137">
        <f>Cenik_EE_D_2024!M7*Cenik_EE_D_2024_s_DPH!$J$1</f>
        <v>3768.3029999999999</v>
      </c>
      <c r="N7" s="93"/>
      <c r="Q7" s="94"/>
    </row>
    <row r="8" spans="1:20" x14ac:dyDescent="0.25">
      <c r="A8" s="25">
        <v>3</v>
      </c>
      <c r="B8" s="71" t="s">
        <v>12</v>
      </c>
      <c r="C8" s="31" t="s">
        <v>13</v>
      </c>
      <c r="D8" s="76">
        <f>Cenik_EE_D_2024!D8*Cenik_EE_D_2024_s_DPH!$J$1</f>
        <v>154.88</v>
      </c>
      <c r="E8" s="76">
        <f>Cenik_EE_D_2024!E8*Cenik_EE_D_2024_s_DPH!$J$1</f>
        <v>154.88</v>
      </c>
      <c r="F8" s="76">
        <f>Cenik_EE_D_2024!F8*Cenik_EE_D_2024_s_DPH!$J$1</f>
        <v>139.15</v>
      </c>
      <c r="G8" s="76">
        <f>Cenik_EE_D_2024!G8*Cenik_EE_D_2024_s_DPH!$J$1</f>
        <v>139.15</v>
      </c>
      <c r="H8" s="76">
        <f>Cenik_EE_D_2024!H8*Cenik_EE_D_2024_s_DPH!$J$1</f>
        <v>139.15</v>
      </c>
      <c r="I8" s="76">
        <f>Cenik_EE_D_2024!I8*Cenik_EE_D_2024_s_DPH!$J$1</f>
        <v>139.15</v>
      </c>
      <c r="J8" s="76">
        <f>Cenik_EE_D_2024!J8*Cenik_EE_D_2024_s_DPH!$J$1</f>
        <v>139.15</v>
      </c>
      <c r="K8" s="76">
        <f>Cenik_EE_D_2024!K8*Cenik_EE_D_2024_s_DPH!$J$1</f>
        <v>139.15</v>
      </c>
      <c r="L8" s="76">
        <f>Cenik_EE_D_2024!L8*Cenik_EE_D_2024_s_DPH!$J$1</f>
        <v>139.15</v>
      </c>
      <c r="M8" s="139">
        <f>Cenik_EE_D_2024!M8*Cenik_EE_D_2024_s_DPH!$J$1</f>
        <v>139.15</v>
      </c>
      <c r="N8" s="93"/>
      <c r="O8" s="93"/>
      <c r="P8" s="93"/>
      <c r="Q8" s="94"/>
    </row>
    <row r="9" spans="1:20" x14ac:dyDescent="0.25">
      <c r="A9" s="25"/>
      <c r="B9" s="3" t="s">
        <v>14</v>
      </c>
      <c r="C9" s="32"/>
      <c r="D9" s="33"/>
      <c r="E9" s="33"/>
      <c r="F9" s="33"/>
      <c r="G9" s="33"/>
      <c r="H9" s="33"/>
      <c r="I9" s="33"/>
      <c r="J9" s="33"/>
      <c r="K9" s="33"/>
      <c r="L9" s="33"/>
      <c r="M9" s="34"/>
      <c r="Q9" s="94"/>
    </row>
    <row r="10" spans="1:20" x14ac:dyDescent="0.25">
      <c r="A10" s="35" t="s">
        <v>1</v>
      </c>
      <c r="B10" s="140" t="s">
        <v>57</v>
      </c>
      <c r="C10" s="141"/>
      <c r="D10" s="23" t="s">
        <v>1</v>
      </c>
      <c r="E10" s="23" t="s">
        <v>1</v>
      </c>
      <c r="F10" s="23" t="s">
        <v>1</v>
      </c>
      <c r="G10" s="23" t="s">
        <v>1</v>
      </c>
      <c r="H10" s="23" t="s">
        <v>1</v>
      </c>
      <c r="I10" s="23" t="s">
        <v>1</v>
      </c>
      <c r="J10" s="23" t="s">
        <v>1</v>
      </c>
      <c r="K10" s="23" t="s">
        <v>1</v>
      </c>
      <c r="L10" s="23" t="s">
        <v>1</v>
      </c>
      <c r="M10" s="24" t="s">
        <v>1</v>
      </c>
      <c r="Q10" s="94"/>
    </row>
    <row r="11" spans="1:20" x14ac:dyDescent="0.25">
      <c r="A11" s="25">
        <v>4</v>
      </c>
      <c r="B11" s="134" t="s">
        <v>9</v>
      </c>
      <c r="C11" s="145" t="s">
        <v>11</v>
      </c>
      <c r="D11" s="92">
        <f>Cenik_EE_D_2024!D11*Cenik_EE_D_2024_s_DPH!$J$1</f>
        <v>3148.0569999999998</v>
      </c>
      <c r="E11" s="92">
        <f>Cenik_EE_D_2024!E11*Cenik_EE_D_2024_s_DPH!$J$1</f>
        <v>2438.9486000000002</v>
      </c>
      <c r="F11" s="92">
        <f>Cenik_EE_D_2024!F11*Cenik_EE_D_2024_s_DPH!$J$1</f>
        <v>2607.7557000000002</v>
      </c>
      <c r="G11" s="92">
        <f>Cenik_EE_D_2024!G11*Cenik_EE_D_2024_s_DPH!$J$1</f>
        <v>1376.9920999999999</v>
      </c>
      <c r="H11" s="92">
        <f>Cenik_EE_D_2024!H11*Cenik_EE_D_2024_s_DPH!$J$1</f>
        <v>2607.7557000000002</v>
      </c>
      <c r="I11" s="92">
        <f>Cenik_EE_D_2024!I11*Cenik_EE_D_2024_s_DPH!$J$1</f>
        <v>784.83019999999999</v>
      </c>
      <c r="J11" s="92">
        <f>Cenik_EE_D_2024!J11*Cenik_EE_D_2024_s_DPH!$J$1</f>
        <v>784.83019999999999</v>
      </c>
      <c r="K11" s="92">
        <f>Cenik_EE_D_2024!K11*Cenik_EE_D_2024_s_DPH!$J$1</f>
        <v>784.83019999999999</v>
      </c>
      <c r="L11" s="92">
        <f>Cenik_EE_D_2024!L11*Cenik_EE_D_2024_s_DPH!$J$1</f>
        <v>784.83019999999999</v>
      </c>
      <c r="M11" s="135">
        <f>Cenik_EE_D_2024!M11*Cenik_EE_D_2024_s_DPH!$J$1</f>
        <v>3631.2705000000001</v>
      </c>
      <c r="N11" s="93"/>
      <c r="O11" s="93"/>
      <c r="P11" s="93"/>
      <c r="Q11" s="94"/>
    </row>
    <row r="12" spans="1:20" x14ac:dyDescent="0.25">
      <c r="A12" s="25">
        <v>5</v>
      </c>
      <c r="B12" s="71" t="s">
        <v>10</v>
      </c>
      <c r="C12" s="31" t="s">
        <v>11</v>
      </c>
      <c r="D12" s="146"/>
      <c r="E12" s="146"/>
      <c r="F12" s="76">
        <f>Cenik_EE_D_2024!F12*Cenik_EE_D_2024_s_DPH!$J$1</f>
        <v>530.08889999999997</v>
      </c>
      <c r="G12" s="76">
        <f>Cenik_EE_D_2024!G12*Cenik_EE_D_2024_s_DPH!$J$1</f>
        <v>530.08889999999997</v>
      </c>
      <c r="H12" s="76">
        <f>Cenik_EE_D_2024!H12*Cenik_EE_D_2024_s_DPH!$J$1</f>
        <v>530.08889999999997</v>
      </c>
      <c r="I12" s="76">
        <f>Cenik_EE_D_2024!I12*Cenik_EE_D_2024_s_DPH!$J$1</f>
        <v>530.08889999999997</v>
      </c>
      <c r="J12" s="76">
        <f>Cenik_EE_D_2024!J12*Cenik_EE_D_2024_s_DPH!$J$1</f>
        <v>530.08889999999997</v>
      </c>
      <c r="K12" s="76">
        <f>Cenik_EE_D_2024!K12*Cenik_EE_D_2024_s_DPH!$J$1</f>
        <v>530.08889999999997</v>
      </c>
      <c r="L12" s="76">
        <f>Cenik_EE_D_2024!L12*Cenik_EE_D_2024_s_DPH!$J$1</f>
        <v>530.08889999999997</v>
      </c>
      <c r="M12" s="139">
        <f>Cenik_EE_D_2024!M12*Cenik_EE_D_2024_s_DPH!$J$1</f>
        <v>530.08889999999997</v>
      </c>
      <c r="Q12" s="94"/>
    </row>
    <row r="13" spans="1:20" x14ac:dyDescent="0.25">
      <c r="A13" s="35" t="s">
        <v>1</v>
      </c>
      <c r="B13" s="142" t="s">
        <v>58</v>
      </c>
      <c r="C13" s="143"/>
      <c r="D13" s="143"/>
      <c r="E13" s="143"/>
      <c r="F13" s="144" t="s">
        <v>1</v>
      </c>
      <c r="G13" s="144" t="s">
        <v>1</v>
      </c>
      <c r="H13" s="144" t="s">
        <v>1</v>
      </c>
      <c r="I13" s="144" t="s">
        <v>1</v>
      </c>
      <c r="J13" s="144" t="s">
        <v>1</v>
      </c>
      <c r="K13" s="144" t="s">
        <v>1</v>
      </c>
      <c r="L13" s="144" t="s">
        <v>1</v>
      </c>
      <c r="M13" s="24" t="s">
        <v>1</v>
      </c>
      <c r="Q13" s="94"/>
    </row>
    <row r="14" spans="1:20" x14ac:dyDescent="0.25">
      <c r="A14" s="25">
        <v>6</v>
      </c>
      <c r="B14" s="134" t="s">
        <v>15</v>
      </c>
      <c r="C14" s="41" t="s">
        <v>13</v>
      </c>
      <c r="D14" s="92">
        <f>Cenik_EE_D_2024!D14*Cenik_EE_D_2024_s_DPH!$J$1</f>
        <v>43.56</v>
      </c>
      <c r="E14" s="92">
        <f>Cenik_EE_D_2024!E14*Cenik_EE_D_2024_s_DPH!$J$1</f>
        <v>99.22</v>
      </c>
      <c r="F14" s="92">
        <f>Cenik_EE_D_2024!F14*Cenik_EE_D_2024_s_DPH!$J$1</f>
        <v>95.59</v>
      </c>
      <c r="G14" s="92">
        <f>Cenik_EE_D_2024!G14*Cenik_EE_D_2024_s_DPH!$J$1</f>
        <v>140.35999999999999</v>
      </c>
      <c r="H14" s="92">
        <f>Cenik_EE_D_2024!H14*Cenik_EE_D_2024_s_DPH!$J$1</f>
        <v>90.75</v>
      </c>
      <c r="I14" s="92">
        <f>Cenik_EE_D_2024!I14*Cenik_EE_D_2024_s_DPH!$J$1</f>
        <v>165.76999999999998</v>
      </c>
      <c r="J14" s="92">
        <f>Cenik_EE_D_2024!J14*Cenik_EE_D_2024_s_DPH!$J$1</f>
        <v>188.76</v>
      </c>
      <c r="K14" s="92">
        <f>Cenik_EE_D_2024!K14*Cenik_EE_D_2024_s_DPH!$J$1</f>
        <v>188.76</v>
      </c>
      <c r="L14" s="92">
        <f>Cenik_EE_D_2024!L14*Cenik_EE_D_2024_s_DPH!$J$1</f>
        <v>188.76</v>
      </c>
      <c r="M14" s="135">
        <f>Cenik_EE_D_2024!M14*Cenik_EE_D_2024_s_DPH!$J$1</f>
        <v>79.86</v>
      </c>
      <c r="N14" s="131"/>
      <c r="O14" s="5"/>
      <c r="P14" s="5"/>
      <c r="Q14" s="94"/>
      <c r="T14" s="5"/>
    </row>
    <row r="15" spans="1:20" x14ac:dyDescent="0.25">
      <c r="A15" s="25">
        <v>7</v>
      </c>
      <c r="B15" s="136" t="s">
        <v>16</v>
      </c>
      <c r="C15" s="42" t="s">
        <v>13</v>
      </c>
      <c r="D15" s="131">
        <f>Cenik_EE_D_2024!D15*Cenik_EE_D_2024_s_DPH!$J$1</f>
        <v>70.179999999999993</v>
      </c>
      <c r="E15" s="131">
        <f>Cenik_EE_D_2024!E15*Cenik_EE_D_2024_s_DPH!$J$1</f>
        <v>158.51</v>
      </c>
      <c r="F15" s="131">
        <f>Cenik_EE_D_2024!F15*Cenik_EE_D_2024_s_DPH!$J$1</f>
        <v>152.46</v>
      </c>
      <c r="G15" s="131">
        <f>Cenik_EE_D_2024!G15*Cenik_EE_D_2024_s_DPH!$J$1</f>
        <v>225.06</v>
      </c>
      <c r="H15" s="131">
        <f>Cenik_EE_D_2024!H15*Cenik_EE_D_2024_s_DPH!$J$1</f>
        <v>145.19999999999999</v>
      </c>
      <c r="I15" s="131">
        <f>Cenik_EE_D_2024!I15*Cenik_EE_D_2024_s_DPH!$J$1</f>
        <v>264.99</v>
      </c>
      <c r="J15" s="131">
        <f>Cenik_EE_D_2024!J15*Cenik_EE_D_2024_s_DPH!$J$1</f>
        <v>302.5</v>
      </c>
      <c r="K15" s="131">
        <f>Cenik_EE_D_2024!K15*Cenik_EE_D_2024_s_DPH!$J$1</f>
        <v>302.5</v>
      </c>
      <c r="L15" s="131">
        <f>Cenik_EE_D_2024!L15*Cenik_EE_D_2024_s_DPH!$J$1</f>
        <v>302.5</v>
      </c>
      <c r="M15" s="137">
        <f>Cenik_EE_D_2024!M15*Cenik_EE_D_2024_s_DPH!$J$1</f>
        <v>127.05</v>
      </c>
      <c r="N15" s="131"/>
      <c r="O15" s="93"/>
      <c r="P15" s="5"/>
      <c r="Q15" s="94"/>
    </row>
    <row r="16" spans="1:20" x14ac:dyDescent="0.25">
      <c r="A16" s="25">
        <v>8</v>
      </c>
      <c r="B16" s="138" t="s">
        <v>17</v>
      </c>
      <c r="C16" s="43" t="s">
        <v>13</v>
      </c>
      <c r="D16" s="131">
        <f>Cenik_EE_D_2024!D16*Cenik_EE_D_2024_s_DPH!$J$1</f>
        <v>88.33</v>
      </c>
      <c r="E16" s="131">
        <f>Cenik_EE_D_2024!E16*Cenik_EE_D_2024_s_DPH!$J$1</f>
        <v>198.44</v>
      </c>
      <c r="F16" s="131">
        <f>Cenik_EE_D_2024!F16*Cenik_EE_D_2024_s_DPH!$J$1</f>
        <v>191.18</v>
      </c>
      <c r="G16" s="131">
        <f>Cenik_EE_D_2024!G16*Cenik_EE_D_2024_s_DPH!$J$1</f>
        <v>280.71999999999997</v>
      </c>
      <c r="H16" s="131">
        <f>Cenik_EE_D_2024!H16*Cenik_EE_D_2024_s_DPH!$J$1</f>
        <v>181.5</v>
      </c>
      <c r="I16" s="131">
        <f>Cenik_EE_D_2024!I16*Cenik_EE_D_2024_s_DPH!$J$1</f>
        <v>331.53999999999996</v>
      </c>
      <c r="J16" s="131">
        <f>Cenik_EE_D_2024!J16*Cenik_EE_D_2024_s_DPH!$J$1</f>
        <v>378.72999999999996</v>
      </c>
      <c r="K16" s="131">
        <f>Cenik_EE_D_2024!K16*Cenik_EE_D_2024_s_DPH!$J$1</f>
        <v>378.72999999999996</v>
      </c>
      <c r="L16" s="131">
        <f>Cenik_EE_D_2024!L16*Cenik_EE_D_2024_s_DPH!$J$1</f>
        <v>377.52</v>
      </c>
      <c r="M16" s="137">
        <f>Cenik_EE_D_2024!M16*Cenik_EE_D_2024_s_DPH!$J$1</f>
        <v>158.51</v>
      </c>
      <c r="N16" s="131"/>
      <c r="O16" s="93"/>
      <c r="P16" s="5"/>
      <c r="Q16" s="94"/>
    </row>
    <row r="17" spans="1:17" x14ac:dyDescent="0.25">
      <c r="A17" s="25">
        <v>9</v>
      </c>
      <c r="B17" s="136" t="s">
        <v>18</v>
      </c>
      <c r="C17" s="42" t="s">
        <v>13</v>
      </c>
      <c r="D17" s="131">
        <f>Cenik_EE_D_2024!D17*Cenik_EE_D_2024_s_DPH!$J$1</f>
        <v>110.11</v>
      </c>
      <c r="E17" s="131">
        <f>Cenik_EE_D_2024!E17*Cenik_EE_D_2024_s_DPH!$J$1</f>
        <v>248.04999999999998</v>
      </c>
      <c r="F17" s="131">
        <f>Cenik_EE_D_2024!F17*Cenik_EE_D_2024_s_DPH!$J$1</f>
        <v>238.37</v>
      </c>
      <c r="G17" s="131">
        <f>Cenik_EE_D_2024!G17*Cenik_EE_D_2024_s_DPH!$J$1</f>
        <v>350.9</v>
      </c>
      <c r="H17" s="131">
        <f>Cenik_EE_D_2024!H17*Cenik_EE_D_2024_s_DPH!$J$1</f>
        <v>227.48</v>
      </c>
      <c r="I17" s="131">
        <f>Cenik_EE_D_2024!I17*Cenik_EE_D_2024_s_DPH!$J$1</f>
        <v>413.82</v>
      </c>
      <c r="J17" s="131">
        <f>Cenik_EE_D_2024!J17*Cenik_EE_D_2024_s_DPH!$J$1</f>
        <v>473.11</v>
      </c>
      <c r="K17" s="131">
        <f>Cenik_EE_D_2024!K17*Cenik_EE_D_2024_s_DPH!$J$1</f>
        <v>473.11</v>
      </c>
      <c r="L17" s="131">
        <f>Cenik_EE_D_2024!L17*Cenik_EE_D_2024_s_DPH!$J$1</f>
        <v>473.11</v>
      </c>
      <c r="M17" s="137">
        <f>Cenik_EE_D_2024!M17*Cenik_EE_D_2024_s_DPH!$J$1</f>
        <v>198.44</v>
      </c>
      <c r="N17" s="131"/>
      <c r="O17" s="93"/>
      <c r="P17" s="5"/>
      <c r="Q17" s="94"/>
    </row>
    <row r="18" spans="1:17" x14ac:dyDescent="0.25">
      <c r="A18" s="25">
        <v>10</v>
      </c>
      <c r="B18" s="136" t="s">
        <v>19</v>
      </c>
      <c r="C18" s="42" t="s">
        <v>13</v>
      </c>
      <c r="D18" s="131">
        <f>Cenik_EE_D_2024!D18*Cenik_EE_D_2024_s_DPH!$J$1</f>
        <v>140.35999999999999</v>
      </c>
      <c r="E18" s="131">
        <f>Cenik_EE_D_2024!E18*Cenik_EE_D_2024_s_DPH!$J$1</f>
        <v>317.02</v>
      </c>
      <c r="F18" s="131">
        <f>Cenik_EE_D_2024!F18*Cenik_EE_D_2024_s_DPH!$J$1</f>
        <v>304.92</v>
      </c>
      <c r="G18" s="131">
        <f>Cenik_EE_D_2024!G18*Cenik_EE_D_2024_s_DPH!$J$1</f>
        <v>450.12</v>
      </c>
      <c r="H18" s="131">
        <f>Cenik_EE_D_2024!H18*Cenik_EE_D_2024_s_DPH!$J$1</f>
        <v>290.39999999999998</v>
      </c>
      <c r="I18" s="131">
        <f>Cenik_EE_D_2024!I18*Cenik_EE_D_2024_s_DPH!$J$1</f>
        <v>529.98</v>
      </c>
      <c r="J18" s="131">
        <f>Cenik_EE_D_2024!J18*Cenik_EE_D_2024_s_DPH!$J$1</f>
        <v>605</v>
      </c>
      <c r="K18" s="131">
        <f>Cenik_EE_D_2024!K18*Cenik_EE_D_2024_s_DPH!$J$1</f>
        <v>605</v>
      </c>
      <c r="L18" s="131">
        <f>Cenik_EE_D_2024!L18*Cenik_EE_D_2024_s_DPH!$J$1</f>
        <v>605</v>
      </c>
      <c r="M18" s="137">
        <f>Cenik_EE_D_2024!M18*Cenik_EE_D_2024_s_DPH!$J$1</f>
        <v>254.1</v>
      </c>
      <c r="N18" s="131"/>
      <c r="O18" s="93"/>
      <c r="P18" s="5"/>
      <c r="Q18" s="94"/>
    </row>
    <row r="19" spans="1:17" x14ac:dyDescent="0.25">
      <c r="A19" s="25">
        <v>11</v>
      </c>
      <c r="B19" s="136" t="s">
        <v>20</v>
      </c>
      <c r="C19" s="42" t="s">
        <v>13</v>
      </c>
      <c r="D19" s="131">
        <f>Cenik_EE_D_2024!D19*Cenik_EE_D_2024_s_DPH!$J$1</f>
        <v>175.45</v>
      </c>
      <c r="E19" s="131">
        <f>Cenik_EE_D_2024!E19*Cenik_EE_D_2024_s_DPH!$J$1</f>
        <v>396.88</v>
      </c>
      <c r="F19" s="131">
        <f>Cenik_EE_D_2024!F19*Cenik_EE_D_2024_s_DPH!$J$1</f>
        <v>382.36</v>
      </c>
      <c r="G19" s="131">
        <f>Cenik_EE_D_2024!G19*Cenik_EE_D_2024_s_DPH!$J$1</f>
        <v>561.43999999999994</v>
      </c>
      <c r="H19" s="131">
        <f>Cenik_EE_D_2024!H19*Cenik_EE_D_2024_s_DPH!$J$1</f>
        <v>363</v>
      </c>
      <c r="I19" s="131">
        <f>Cenik_EE_D_2024!I19*Cenik_EE_D_2024_s_DPH!$J$1</f>
        <v>661.87</v>
      </c>
      <c r="J19" s="131">
        <f>Cenik_EE_D_2024!J19*Cenik_EE_D_2024_s_DPH!$J$1</f>
        <v>756.25</v>
      </c>
      <c r="K19" s="131">
        <f>Cenik_EE_D_2024!K19*Cenik_EE_D_2024_s_DPH!$J$1</f>
        <v>756.25</v>
      </c>
      <c r="L19" s="131">
        <f>Cenik_EE_D_2024!L19*Cenik_EE_D_2024_s_DPH!$J$1</f>
        <v>778.03</v>
      </c>
      <c r="M19" s="137">
        <f>Cenik_EE_D_2024!M19*Cenik_EE_D_2024_s_DPH!$J$1</f>
        <v>318.23</v>
      </c>
      <c r="N19" s="131"/>
      <c r="O19" s="93"/>
      <c r="P19" s="5"/>
      <c r="Q19" s="94"/>
    </row>
    <row r="20" spans="1:17" x14ac:dyDescent="0.25">
      <c r="A20" s="25">
        <v>12</v>
      </c>
      <c r="B20" s="136" t="s">
        <v>21</v>
      </c>
      <c r="C20" s="42" t="s">
        <v>13</v>
      </c>
      <c r="D20" s="131">
        <f>Cenik_EE_D_2024!D20*Cenik_EE_D_2024_s_DPH!$J$1</f>
        <v>220.22</v>
      </c>
      <c r="E20" s="131">
        <f>Cenik_EE_D_2024!E20*Cenik_EE_D_2024_s_DPH!$J$1</f>
        <v>496.09999999999997</v>
      </c>
      <c r="F20" s="131">
        <f>Cenik_EE_D_2024!F20*Cenik_EE_D_2024_s_DPH!$J$1</f>
        <v>477.95</v>
      </c>
      <c r="G20" s="131">
        <f>Cenik_EE_D_2024!G20*Cenik_EE_D_2024_s_DPH!$J$1</f>
        <v>703.01</v>
      </c>
      <c r="H20" s="131">
        <f>Cenik_EE_D_2024!H20*Cenik_EE_D_2024_s_DPH!$J$1</f>
        <v>453.75</v>
      </c>
      <c r="I20" s="131">
        <f>Cenik_EE_D_2024!I20*Cenik_EE_D_2024_s_DPH!$J$1</f>
        <v>827.64</v>
      </c>
      <c r="J20" s="131">
        <f>Cenik_EE_D_2024!J20*Cenik_EE_D_2024_s_DPH!$J$1</f>
        <v>946.22</v>
      </c>
      <c r="K20" s="131">
        <f>Cenik_EE_D_2024!K20*Cenik_EE_D_2024_s_DPH!$J$1</f>
        <v>946.22</v>
      </c>
      <c r="L20" s="131">
        <f>Cenik_EE_D_2024!L20*Cenik_EE_D_2024_s_DPH!$J$1</f>
        <v>1167.6499999999999</v>
      </c>
      <c r="M20" s="137">
        <f>Cenik_EE_D_2024!M20*Cenik_EE_D_2024_s_DPH!$J$1</f>
        <v>398.09</v>
      </c>
      <c r="N20" s="131"/>
      <c r="O20" s="93"/>
      <c r="P20" s="5"/>
      <c r="Q20" s="94"/>
    </row>
    <row r="21" spans="1:17" x14ac:dyDescent="0.25">
      <c r="A21" s="25">
        <v>13</v>
      </c>
      <c r="B21" s="136" t="s">
        <v>22</v>
      </c>
      <c r="C21" s="42" t="s">
        <v>13</v>
      </c>
      <c r="D21" s="131">
        <f>Cenik_EE_D_2024!D21*Cenik_EE_D_2024_s_DPH!$J$1</f>
        <v>277.08999999999997</v>
      </c>
      <c r="E21" s="131">
        <f>Cenik_EE_D_2024!E21*Cenik_EE_D_2024_s_DPH!$J$1</f>
        <v>624.36</v>
      </c>
      <c r="F21" s="131">
        <f>Cenik_EE_D_2024!F21*Cenik_EE_D_2024_s_DPH!$J$1</f>
        <v>601.37</v>
      </c>
      <c r="G21" s="131">
        <f>Cenik_EE_D_2024!G21*Cenik_EE_D_2024_s_DPH!$J$1</f>
        <v>884.51</v>
      </c>
      <c r="H21" s="131">
        <f>Cenik_EE_D_2024!H21*Cenik_EE_D_2024_s_DPH!$J$1</f>
        <v>572.32999999999993</v>
      </c>
      <c r="I21" s="131">
        <f>Cenik_EE_D_2024!I21*Cenik_EE_D_2024_s_DPH!$J$1</f>
        <v>1043.02</v>
      </c>
      <c r="J21" s="131">
        <f>Cenik_EE_D_2024!J21*Cenik_EE_D_2024_s_DPH!$J$1</f>
        <v>1191.8499999999999</v>
      </c>
      <c r="K21" s="131">
        <f>Cenik_EE_D_2024!K21*Cenik_EE_D_2024_s_DPH!$J$1</f>
        <v>1191.8499999999999</v>
      </c>
      <c r="L21" s="131">
        <f>Cenik_EE_D_2024!L21*Cenik_EE_D_2024_s_DPH!$J$1</f>
        <v>1714.57</v>
      </c>
      <c r="M21" s="137">
        <f>Cenik_EE_D_2024!M21*Cenik_EE_D_2024_s_DPH!$J$1</f>
        <v>500.94</v>
      </c>
      <c r="N21" s="131"/>
      <c r="O21" s="93"/>
      <c r="P21" s="5"/>
      <c r="Q21" s="94"/>
    </row>
    <row r="22" spans="1:17" x14ac:dyDescent="0.25">
      <c r="A22" s="25">
        <v>14</v>
      </c>
      <c r="B22" s="136" t="s">
        <v>23</v>
      </c>
      <c r="C22" s="42" t="s">
        <v>13</v>
      </c>
      <c r="D22" s="131"/>
      <c r="E22" s="131"/>
      <c r="F22" s="131"/>
      <c r="G22" s="131"/>
      <c r="H22" s="131"/>
      <c r="I22" s="131"/>
      <c r="J22" s="131"/>
      <c r="K22" s="131"/>
      <c r="L22" s="131">
        <f>Cenik_EE_D_2024!L22*Cenik_EE_D_2024_s_DPH!$J$1</f>
        <v>2839.87</v>
      </c>
      <c r="M22" s="137"/>
      <c r="P22" s="5"/>
      <c r="Q22" s="94"/>
    </row>
    <row r="23" spans="1:17" x14ac:dyDescent="0.25">
      <c r="A23" s="25">
        <v>15</v>
      </c>
      <c r="B23" s="136" t="s">
        <v>24</v>
      </c>
      <c r="C23" s="42" t="s">
        <v>13</v>
      </c>
      <c r="D23" s="131"/>
      <c r="E23" s="131"/>
      <c r="F23" s="131"/>
      <c r="G23" s="131"/>
      <c r="H23" s="131"/>
      <c r="I23" s="131"/>
      <c r="J23" s="131"/>
      <c r="K23" s="131"/>
      <c r="L23" s="131">
        <f>Cenik_EE_D_2024!L23*Cenik_EE_D_2024_s_DPH!$J$1</f>
        <v>5240.51</v>
      </c>
      <c r="M23" s="137"/>
      <c r="P23" s="5"/>
      <c r="Q23" s="94"/>
    </row>
    <row r="24" spans="1:17" x14ac:dyDescent="0.25">
      <c r="A24" s="25">
        <v>16</v>
      </c>
      <c r="B24" s="136" t="s">
        <v>25</v>
      </c>
      <c r="C24" s="42" t="s">
        <v>13</v>
      </c>
      <c r="D24" s="131"/>
      <c r="E24" s="131"/>
      <c r="F24" s="131"/>
      <c r="G24" s="131"/>
      <c r="H24" s="131"/>
      <c r="I24" s="131"/>
      <c r="J24" s="131"/>
      <c r="K24" s="131"/>
      <c r="L24" s="131">
        <f>Cenik_EE_D_2024!L24*Cenik_EE_D_2024_s_DPH!$J$1</f>
        <v>9891.75</v>
      </c>
      <c r="M24" s="137"/>
      <c r="P24" s="5"/>
      <c r="Q24" s="94"/>
    </row>
    <row r="25" spans="1:17" x14ac:dyDescent="0.25">
      <c r="A25" s="25">
        <v>17</v>
      </c>
      <c r="B25" s="136" t="s">
        <v>26</v>
      </c>
      <c r="C25" s="42" t="s">
        <v>13</v>
      </c>
      <c r="D25" s="131"/>
      <c r="E25" s="131"/>
      <c r="F25" s="131"/>
      <c r="G25" s="131"/>
      <c r="H25" s="131"/>
      <c r="I25" s="131"/>
      <c r="J25" s="131"/>
      <c r="K25" s="131"/>
      <c r="L25" s="131">
        <f>Cenik_EE_D_2024!L25*Cenik_EE_D_2024_s_DPH!$J$1</f>
        <v>21587.61</v>
      </c>
      <c r="M25" s="137"/>
      <c r="P25" s="5"/>
      <c r="Q25" s="94"/>
    </row>
    <row r="26" spans="1:17" x14ac:dyDescent="0.25">
      <c r="A26" s="25">
        <v>18</v>
      </c>
      <c r="B26" s="136" t="s">
        <v>27</v>
      </c>
      <c r="C26" s="42" t="s">
        <v>13</v>
      </c>
      <c r="D26" s="131"/>
      <c r="E26" s="131"/>
      <c r="F26" s="131"/>
      <c r="G26" s="131"/>
      <c r="H26" s="131"/>
      <c r="I26" s="131"/>
      <c r="J26" s="131"/>
      <c r="K26" s="131"/>
      <c r="L26" s="131">
        <f>Cenik_EE_D_2024!L26*Cenik_EE_D_2024_s_DPH!$J$1</f>
        <v>134.9271</v>
      </c>
      <c r="M26" s="137"/>
      <c r="P26" s="5"/>
      <c r="Q26" s="94"/>
    </row>
    <row r="27" spans="1:17" x14ac:dyDescent="0.25">
      <c r="A27" s="25">
        <v>19</v>
      </c>
      <c r="B27" s="136" t="s">
        <v>59</v>
      </c>
      <c r="C27" s="42" t="s">
        <v>13</v>
      </c>
      <c r="D27" s="131">
        <f>Cenik_EE_D_2024!D27*Cenik_EE_D_2024_s_DPH!$J$1</f>
        <v>4.3922999999999996</v>
      </c>
      <c r="E27" s="131">
        <f>Cenik_EE_D_2024!E27*Cenik_EE_D_2024_s_DPH!$J$1</f>
        <v>9.9098999999999986</v>
      </c>
      <c r="F27" s="131">
        <f>Cenik_EE_D_2024!F27*Cenik_EE_D_2024_s_DPH!$J$1</f>
        <v>9.5468999999999991</v>
      </c>
      <c r="G27" s="131">
        <f>Cenik_EE_D_2024!G27*Cenik_EE_D_2024_s_DPH!$J$1</f>
        <v>14.048099999999998</v>
      </c>
      <c r="H27" s="131">
        <f>Cenik_EE_D_2024!H27*Cenik_EE_D_2024_s_DPH!$J$1</f>
        <v>9.0749999999999993</v>
      </c>
      <c r="I27" s="131">
        <f>Cenik_EE_D_2024!I27*Cenik_EE_D_2024_s_DPH!$J$1</f>
        <v>16.552799999999998</v>
      </c>
      <c r="J27" s="131">
        <f>Cenik_EE_D_2024!J27*Cenik_EE_D_2024_s_DPH!$J$1</f>
        <v>18.912300000000002</v>
      </c>
      <c r="K27" s="131">
        <f>Cenik_EE_D_2024!K27*Cenik_EE_D_2024_s_DPH!$J$1</f>
        <v>18.912300000000002</v>
      </c>
      <c r="L27" s="131"/>
      <c r="M27" s="137">
        <f>Cenik_EE_D_2024!M27*Cenik_EE_D_2024_s_DPH!$J$1</f>
        <v>7.9497</v>
      </c>
      <c r="P27" s="5"/>
    </row>
    <row r="28" spans="1:17" x14ac:dyDescent="0.25">
      <c r="A28" s="25">
        <v>20</v>
      </c>
      <c r="B28" s="71" t="s">
        <v>28</v>
      </c>
      <c r="C28" s="44" t="s">
        <v>13</v>
      </c>
      <c r="D28" s="76">
        <f>Cenik_EE_D_2024!D28*Cenik_EE_D_2024_s_DPH!$J$1</f>
        <v>1.4641</v>
      </c>
      <c r="E28" s="76">
        <f>Cenik_EE_D_2024!E28*Cenik_EE_D_2024_s_DPH!$J$1</f>
        <v>3.3032999999999997</v>
      </c>
      <c r="F28" s="76">
        <f>Cenik_EE_D_2024!F28*Cenik_EE_D_2024_s_DPH!$J$1</f>
        <v>3.1822999999999997</v>
      </c>
      <c r="G28" s="76">
        <f>Cenik_EE_D_2024!G28*Cenik_EE_D_2024_s_DPH!$J$1</f>
        <v>4.6826999999999996</v>
      </c>
      <c r="H28" s="76">
        <f>Cenik_EE_D_2024!H28*Cenik_EE_D_2024_s_DPH!$J$1</f>
        <v>3.0249999999999999</v>
      </c>
      <c r="I28" s="76">
        <f>Cenik_EE_D_2024!I28*Cenik_EE_D_2024_s_DPH!$J$1</f>
        <v>5.5175999999999989</v>
      </c>
      <c r="J28" s="76">
        <f>Cenik_EE_D_2024!J28*Cenik_EE_D_2024_s_DPH!$J$1</f>
        <v>6.3041</v>
      </c>
      <c r="K28" s="76">
        <f>Cenik_EE_D_2024!K28*Cenik_EE_D_2024_s_DPH!$J$1</f>
        <v>6.3041</v>
      </c>
      <c r="L28" s="76">
        <f>Cenik_EE_D_2024!L28*Cenik_EE_D_2024_s_DPH!$J$1</f>
        <v>44.975700000000003</v>
      </c>
      <c r="M28" s="139">
        <f>Cenik_EE_D_2024!M28*Cenik_EE_D_2024_s_DPH!$J$1</f>
        <v>2.6498999999999997</v>
      </c>
    </row>
    <row r="29" spans="1:17" x14ac:dyDescent="0.25">
      <c r="A29" s="35" t="s">
        <v>1</v>
      </c>
      <c r="B29" s="140" t="s">
        <v>29</v>
      </c>
      <c r="C29" s="141"/>
      <c r="D29" s="22" t="s">
        <v>1</v>
      </c>
      <c r="E29" s="22" t="s">
        <v>1</v>
      </c>
      <c r="F29" s="22" t="s">
        <v>1</v>
      </c>
      <c r="G29" s="22" t="s">
        <v>1</v>
      </c>
      <c r="H29" s="22" t="s">
        <v>1</v>
      </c>
      <c r="I29" s="22" t="s">
        <v>1</v>
      </c>
      <c r="J29" s="22" t="s">
        <v>1</v>
      </c>
      <c r="K29" s="22" t="s">
        <v>1</v>
      </c>
      <c r="L29" s="22" t="s">
        <v>1</v>
      </c>
      <c r="M29" s="45" t="s">
        <v>1</v>
      </c>
    </row>
    <row r="30" spans="1:17" x14ac:dyDescent="0.25">
      <c r="A30" s="25">
        <v>21</v>
      </c>
      <c r="B30" s="134" t="s">
        <v>30</v>
      </c>
      <c r="C30" s="27" t="s">
        <v>11</v>
      </c>
      <c r="D30" s="92">
        <f>Cenik_EE_D_2024!D30*Cenik_EE_D_2024_s_DPH!$J$1</f>
        <v>34.243000000000002</v>
      </c>
      <c r="E30" s="92">
        <f>Cenik_EE_D_2024!E30*Cenik_EE_D_2024_s_DPH!$J$1</f>
        <v>34.243000000000002</v>
      </c>
      <c r="F30" s="92">
        <f>Cenik_EE_D_2024!F30*Cenik_EE_D_2024_s_DPH!$J$1</f>
        <v>34.243000000000002</v>
      </c>
      <c r="G30" s="92">
        <f>Cenik_EE_D_2024!G30*Cenik_EE_D_2024_s_DPH!$J$1</f>
        <v>34.243000000000002</v>
      </c>
      <c r="H30" s="92">
        <f>Cenik_EE_D_2024!H30*Cenik_EE_D_2024_s_DPH!$J$1</f>
        <v>34.243000000000002</v>
      </c>
      <c r="I30" s="92">
        <f>Cenik_EE_D_2024!I30*Cenik_EE_D_2024_s_DPH!$J$1</f>
        <v>34.243000000000002</v>
      </c>
      <c r="J30" s="92">
        <f>Cenik_EE_D_2024!J30*Cenik_EE_D_2024_s_DPH!$J$1</f>
        <v>34.243000000000002</v>
      </c>
      <c r="K30" s="92">
        <f>Cenik_EE_D_2024!K30*Cenik_EE_D_2024_s_DPH!$J$1</f>
        <v>34.243000000000002</v>
      </c>
      <c r="L30" s="92">
        <f>Cenik_EE_D_2024!L30*Cenik_EE_D_2024_s_DPH!$J$1</f>
        <v>34.243000000000002</v>
      </c>
      <c r="M30" s="135">
        <f>Cenik_EE_D_2024!M30*Cenik_EE_D_2024_s_DPH!$J$1</f>
        <v>34.243000000000002</v>
      </c>
    </row>
    <row r="31" spans="1:17" x14ac:dyDescent="0.25">
      <c r="A31" s="25">
        <v>22</v>
      </c>
      <c r="B31" s="136" t="s">
        <v>31</v>
      </c>
      <c r="C31" s="29" t="s">
        <v>11</v>
      </c>
      <c r="D31" s="131">
        <f>Cenik_EE_D_2024!D31*Cenik_EE_D_2024_s_DPH!$J$1</f>
        <v>257.51220000000001</v>
      </c>
      <c r="E31" s="131">
        <f>Cenik_EE_D_2024!E31*Cenik_EE_D_2024_s_DPH!$J$1</f>
        <v>257.51220000000001</v>
      </c>
      <c r="F31" s="131">
        <f>Cenik_EE_D_2024!F31*Cenik_EE_D_2024_s_DPH!$J$1</f>
        <v>257.51220000000001</v>
      </c>
      <c r="G31" s="131">
        <f>Cenik_EE_D_2024!G31*Cenik_EE_D_2024_s_DPH!$J$1</f>
        <v>257.51220000000001</v>
      </c>
      <c r="H31" s="131">
        <f>Cenik_EE_D_2024!H31*Cenik_EE_D_2024_s_DPH!$J$1</f>
        <v>257.51220000000001</v>
      </c>
      <c r="I31" s="131">
        <f>Cenik_EE_D_2024!I31*Cenik_EE_D_2024_s_DPH!$J$1</f>
        <v>257.51220000000001</v>
      </c>
      <c r="J31" s="131">
        <f>Cenik_EE_D_2024!J31*Cenik_EE_D_2024_s_DPH!$J$1</f>
        <v>257.51220000000001</v>
      </c>
      <c r="K31" s="131">
        <f>Cenik_EE_D_2024!K31*Cenik_EE_D_2024_s_DPH!$J$1</f>
        <v>257.51220000000001</v>
      </c>
      <c r="L31" s="131">
        <f>Cenik_EE_D_2024!L31*Cenik_EE_D_2024_s_DPH!$J$1</f>
        <v>257.51220000000001</v>
      </c>
      <c r="M31" s="137">
        <f>Cenik_EE_D_2024!M31*Cenik_EE_D_2024_s_DPH!$J$1</f>
        <v>257.51220000000001</v>
      </c>
    </row>
    <row r="32" spans="1:17" x14ac:dyDescent="0.25">
      <c r="A32" s="25">
        <v>23</v>
      </c>
      <c r="B32" s="71" t="s">
        <v>32</v>
      </c>
      <c r="C32" s="31" t="s">
        <v>13</v>
      </c>
      <c r="D32" s="76">
        <f>Cenik_EE_D_2024!D32*Cenik_EE_D_2024_s_DPH!$J$1</f>
        <v>5.0093999999999994</v>
      </c>
      <c r="E32" s="76">
        <f>Cenik_EE_D_2024!E32*Cenik_EE_D_2024_s_DPH!$J$1</f>
        <v>5.0093999999999994</v>
      </c>
      <c r="F32" s="76">
        <f>Cenik_EE_D_2024!F32*Cenik_EE_D_2024_s_DPH!$J$1</f>
        <v>5.0093999999999994</v>
      </c>
      <c r="G32" s="76">
        <f>Cenik_EE_D_2024!G32*Cenik_EE_D_2024_s_DPH!$J$1</f>
        <v>5.0093999999999994</v>
      </c>
      <c r="H32" s="76">
        <f>Cenik_EE_D_2024!H32*Cenik_EE_D_2024_s_DPH!$J$1</f>
        <v>5.0093999999999994</v>
      </c>
      <c r="I32" s="76">
        <f>Cenik_EE_D_2024!I32*Cenik_EE_D_2024_s_DPH!$J$1</f>
        <v>5.0093999999999994</v>
      </c>
      <c r="J32" s="76">
        <f>Cenik_EE_D_2024!J32*Cenik_EE_D_2024_s_DPH!$J$1</f>
        <v>5.0093999999999994</v>
      </c>
      <c r="K32" s="76">
        <f>Cenik_EE_D_2024!K32*Cenik_EE_D_2024_s_DPH!$J$1</f>
        <v>5.0093999999999994</v>
      </c>
      <c r="L32" s="76">
        <f>Cenik_EE_D_2024!L32*Cenik_EE_D_2024_s_DPH!$J$1</f>
        <v>5.0093999999999994</v>
      </c>
      <c r="M32" s="139">
        <f>Cenik_EE_D_2024!M32*Cenik_EE_D_2024_s_DPH!$J$1</f>
        <v>5.0093999999999994</v>
      </c>
    </row>
    <row r="33" spans="1:13" x14ac:dyDescent="0.25">
      <c r="A33" s="35" t="s">
        <v>1</v>
      </c>
      <c r="B33" s="142" t="s">
        <v>33</v>
      </c>
      <c r="C33" s="143"/>
      <c r="D33" s="143"/>
      <c r="E33" s="143"/>
      <c r="F33" s="22" t="s">
        <v>1</v>
      </c>
      <c r="G33" s="22" t="s">
        <v>1</v>
      </c>
      <c r="H33" s="22" t="s">
        <v>1</v>
      </c>
      <c r="I33" s="22" t="s">
        <v>1</v>
      </c>
      <c r="J33" s="22" t="s">
        <v>1</v>
      </c>
      <c r="K33" s="22" t="s">
        <v>1</v>
      </c>
      <c r="L33" s="22" t="s">
        <v>1</v>
      </c>
      <c r="M33" s="45" t="s">
        <v>1</v>
      </c>
    </row>
    <row r="34" spans="1:13" x14ac:dyDescent="0.25">
      <c r="A34" s="25">
        <v>24</v>
      </c>
      <c r="B34" s="147" t="s">
        <v>34</v>
      </c>
      <c r="C34" s="47" t="s">
        <v>35</v>
      </c>
      <c r="D34" s="92">
        <f>Cenik_EE_D_2024!D34*Cenik_EE_D_2024_s_DPH!$J$1</f>
        <v>102.48699999999999</v>
      </c>
      <c r="E34" s="92">
        <f>Cenik_EE_D_2024!E34*Cenik_EE_D_2024_s_DPH!$J$1</f>
        <v>102.48699999999999</v>
      </c>
      <c r="F34" s="92">
        <f>Cenik_EE_D_2024!F34*Cenik_EE_D_2024_s_DPH!$J$1</f>
        <v>102.48699999999999</v>
      </c>
      <c r="G34" s="92">
        <f>Cenik_EE_D_2024!G34*Cenik_EE_D_2024_s_DPH!$J$1</f>
        <v>102.48699999999999</v>
      </c>
      <c r="H34" s="92">
        <f>Cenik_EE_D_2024!H34*Cenik_EE_D_2024_s_DPH!$J$1</f>
        <v>102.48699999999999</v>
      </c>
      <c r="I34" s="92">
        <f>Cenik_EE_D_2024!I34*Cenik_EE_D_2024_s_DPH!$J$1</f>
        <v>102.48699999999999</v>
      </c>
      <c r="J34" s="92">
        <f>Cenik_EE_D_2024!J34*Cenik_EE_D_2024_s_DPH!$J$1</f>
        <v>102.48699999999999</v>
      </c>
      <c r="K34" s="92">
        <f>Cenik_EE_D_2024!K34*Cenik_EE_D_2024_s_DPH!$J$1</f>
        <v>102.48699999999999</v>
      </c>
      <c r="L34" s="92">
        <f>Cenik_EE_D_2024!L34*Cenik_EE_D_2024_s_DPH!$J$1</f>
        <v>102.48699999999999</v>
      </c>
      <c r="M34" s="135">
        <f>Cenik_EE_D_2024!M34*Cenik_EE_D_2024_s_DPH!$J$1</f>
        <v>102.48699999999999</v>
      </c>
    </row>
    <row r="35" spans="1:13" x14ac:dyDescent="0.25">
      <c r="A35" s="25">
        <v>25</v>
      </c>
      <c r="B35" s="148" t="s">
        <v>36</v>
      </c>
      <c r="C35" s="49" t="s">
        <v>11</v>
      </c>
      <c r="D35" s="76">
        <f>Cenik_EE_D_2024!D35*Cenik_EE_D_2024_s_DPH!$J$1</f>
        <v>598.94999999999993</v>
      </c>
      <c r="E35" s="76">
        <f>Cenik_EE_D_2024!E35*Cenik_EE_D_2024_s_DPH!$J$1</f>
        <v>598.94999999999993</v>
      </c>
      <c r="F35" s="76">
        <f>Cenik_EE_D_2024!F35*Cenik_EE_D_2024_s_DPH!$J$1</f>
        <v>598.94999999999993</v>
      </c>
      <c r="G35" s="76">
        <f>Cenik_EE_D_2024!G35*Cenik_EE_D_2024_s_DPH!$J$1</f>
        <v>598.94999999999993</v>
      </c>
      <c r="H35" s="76">
        <f>Cenik_EE_D_2024!H35*Cenik_EE_D_2024_s_DPH!$J$1</f>
        <v>598.94999999999993</v>
      </c>
      <c r="I35" s="76">
        <f>Cenik_EE_D_2024!I35*Cenik_EE_D_2024_s_DPH!$J$1</f>
        <v>598.94999999999993</v>
      </c>
      <c r="J35" s="76">
        <f>Cenik_EE_D_2024!J35*Cenik_EE_D_2024_s_DPH!$J$1</f>
        <v>598.94999999999993</v>
      </c>
      <c r="K35" s="76">
        <f>Cenik_EE_D_2024!K35*Cenik_EE_D_2024_s_DPH!$J$1</f>
        <v>598.94999999999993</v>
      </c>
      <c r="L35" s="76">
        <f>Cenik_EE_D_2024!L35*Cenik_EE_D_2024_s_DPH!$J$1</f>
        <v>598.94999999999993</v>
      </c>
      <c r="M35" s="139">
        <f>Cenik_EE_D_2024!M35*Cenik_EE_D_2024_s_DPH!$J$1</f>
        <v>598.94999999999993</v>
      </c>
    </row>
    <row r="36" spans="1:13" x14ac:dyDescent="0.25">
      <c r="A36" s="25"/>
      <c r="B36" s="3" t="s">
        <v>37</v>
      </c>
      <c r="C36" s="52"/>
      <c r="D36" s="53"/>
      <c r="E36" s="53"/>
      <c r="F36" s="53"/>
      <c r="G36" s="53"/>
      <c r="H36" s="54"/>
      <c r="I36" s="53"/>
      <c r="J36" s="53"/>
      <c r="K36" s="53"/>
      <c r="L36" s="53"/>
      <c r="M36" s="55"/>
    </row>
    <row r="37" spans="1:13" x14ac:dyDescent="0.25">
      <c r="A37" s="35" t="s">
        <v>1</v>
      </c>
      <c r="B37" s="100" t="s">
        <v>38</v>
      </c>
      <c r="C37" s="101"/>
      <c r="D37" s="101"/>
      <c r="E37" s="101"/>
      <c r="F37" s="101"/>
      <c r="G37" s="22" t="s">
        <v>1</v>
      </c>
      <c r="H37" s="22" t="s">
        <v>1</v>
      </c>
      <c r="I37" s="22" t="s">
        <v>1</v>
      </c>
      <c r="J37" s="22" t="s">
        <v>1</v>
      </c>
      <c r="K37" s="22" t="s">
        <v>1</v>
      </c>
      <c r="L37" s="22" t="s">
        <v>1</v>
      </c>
      <c r="M37" s="45" t="s">
        <v>1</v>
      </c>
    </row>
    <row r="38" spans="1:13" ht="32.25" x14ac:dyDescent="0.25">
      <c r="A38" s="25">
        <v>26</v>
      </c>
      <c r="B38" s="149" t="s">
        <v>60</v>
      </c>
      <c r="C38" s="27" t="s">
        <v>11</v>
      </c>
      <c r="D38" s="72">
        <f>D6+D11+D30+D31</f>
        <v>8919.4786999999997</v>
      </c>
      <c r="E38" s="72">
        <f t="shared" ref="E38:M38" si="0">E6+E11+E30+E31</f>
        <v>8210.3702999999987</v>
      </c>
      <c r="F38" s="72">
        <f t="shared" si="0"/>
        <v>8379.1773999999987</v>
      </c>
      <c r="G38" s="72">
        <f t="shared" si="0"/>
        <v>7148.4137999999994</v>
      </c>
      <c r="H38" s="72">
        <f t="shared" si="0"/>
        <v>8379.1773999999987</v>
      </c>
      <c r="I38" s="72">
        <f t="shared" si="0"/>
        <v>6556.2519000000002</v>
      </c>
      <c r="J38" s="72">
        <f t="shared" si="0"/>
        <v>6556.2519000000002</v>
      </c>
      <c r="K38" s="72">
        <f t="shared" si="0"/>
        <v>6556.2519000000002</v>
      </c>
      <c r="L38" s="72">
        <f t="shared" si="0"/>
        <v>6556.2519000000002</v>
      </c>
      <c r="M38" s="150">
        <f t="shared" si="0"/>
        <v>9402.6921999999995</v>
      </c>
    </row>
    <row r="39" spans="1:13" ht="32.25" x14ac:dyDescent="0.25">
      <c r="A39" s="25">
        <v>27</v>
      </c>
      <c r="B39" s="151" t="s">
        <v>61</v>
      </c>
      <c r="C39" s="152" t="s">
        <v>11</v>
      </c>
      <c r="D39" s="153"/>
      <c r="E39" s="153"/>
      <c r="F39" s="154">
        <f>F7+F12+F30+F31</f>
        <v>4590.1471000000001</v>
      </c>
      <c r="G39" s="154">
        <f t="shared" ref="G39:M39" si="1">G7+G12+G30+G31</f>
        <v>4590.1471000000001</v>
      </c>
      <c r="H39" s="154">
        <f t="shared" si="1"/>
        <v>4590.1471000000001</v>
      </c>
      <c r="I39" s="154">
        <f t="shared" si="1"/>
        <v>4590.1471000000001</v>
      </c>
      <c r="J39" s="154">
        <f t="shared" si="1"/>
        <v>4590.1471000000001</v>
      </c>
      <c r="K39" s="154">
        <f t="shared" si="1"/>
        <v>4590.1471000000001</v>
      </c>
      <c r="L39" s="154">
        <f t="shared" si="1"/>
        <v>4590.1471000000001</v>
      </c>
      <c r="M39" s="155">
        <f t="shared" si="1"/>
        <v>4590.1471000000001</v>
      </c>
    </row>
    <row r="40" spans="1:13" x14ac:dyDescent="0.25">
      <c r="A40" s="25">
        <v>28</v>
      </c>
      <c r="B40" s="58" t="s">
        <v>39</v>
      </c>
      <c r="C40" s="31" t="s">
        <v>13</v>
      </c>
      <c r="D40" s="114" t="s">
        <v>40</v>
      </c>
      <c r="E40" s="115" t="s">
        <v>1</v>
      </c>
      <c r="F40" s="115" t="s">
        <v>1</v>
      </c>
      <c r="G40" s="115" t="s">
        <v>1</v>
      </c>
      <c r="H40" s="59" t="s">
        <v>1</v>
      </c>
      <c r="I40" s="59" t="s">
        <v>1</v>
      </c>
      <c r="J40" s="59" t="s">
        <v>1</v>
      </c>
      <c r="K40" s="59" t="s">
        <v>1</v>
      </c>
      <c r="L40" s="59" t="s">
        <v>1</v>
      </c>
      <c r="M40" s="60" t="s">
        <v>1</v>
      </c>
    </row>
    <row r="41" spans="1:13" x14ac:dyDescent="0.25">
      <c r="A41" s="35" t="s">
        <v>1</v>
      </c>
      <c r="B41" s="118" t="s">
        <v>41</v>
      </c>
      <c r="C41" s="119"/>
      <c r="D41" s="119"/>
      <c r="E41" s="119"/>
      <c r="F41" s="119"/>
      <c r="G41" s="22" t="s">
        <v>1</v>
      </c>
      <c r="H41" s="22" t="s">
        <v>1</v>
      </c>
      <c r="I41" s="22" t="s">
        <v>1</v>
      </c>
      <c r="J41" s="22" t="s">
        <v>1</v>
      </c>
      <c r="K41" s="22" t="s">
        <v>1</v>
      </c>
      <c r="L41" s="22" t="s">
        <v>1</v>
      </c>
      <c r="M41" s="45" t="s">
        <v>1</v>
      </c>
    </row>
    <row r="42" spans="1:13" x14ac:dyDescent="0.25">
      <c r="A42" s="25">
        <v>29</v>
      </c>
      <c r="B42" s="61" t="s">
        <v>34</v>
      </c>
      <c r="C42" s="62" t="s">
        <v>13</v>
      </c>
      <c r="D42" s="120" t="s">
        <v>63</v>
      </c>
      <c r="E42" s="120"/>
      <c r="F42" s="120"/>
      <c r="G42" s="63" t="s">
        <v>1</v>
      </c>
      <c r="H42" s="63" t="s">
        <v>1</v>
      </c>
      <c r="I42" s="63" t="s">
        <v>1</v>
      </c>
      <c r="J42" s="63" t="s">
        <v>1</v>
      </c>
      <c r="K42" s="63" t="s">
        <v>1</v>
      </c>
      <c r="L42" s="63" t="s">
        <v>1</v>
      </c>
      <c r="M42" s="64" t="s">
        <v>1</v>
      </c>
    </row>
    <row r="43" spans="1:13" x14ac:dyDescent="0.25">
      <c r="A43" s="25">
        <v>30</v>
      </c>
      <c r="B43" s="65" t="s">
        <v>36</v>
      </c>
      <c r="C43" s="66" t="s">
        <v>11</v>
      </c>
      <c r="D43" s="76">
        <f>Cenik_EE_D_2024!D43*Cenik_EE_D_2024_s_DPH!$J$1</f>
        <v>598.94999999999993</v>
      </c>
      <c r="E43" s="50" t="s">
        <v>1</v>
      </c>
      <c r="F43" s="50" t="s">
        <v>1</v>
      </c>
      <c r="G43" s="50" t="s">
        <v>1</v>
      </c>
      <c r="H43" s="50" t="s">
        <v>1</v>
      </c>
      <c r="I43" s="50" t="s">
        <v>1</v>
      </c>
      <c r="J43" s="50" t="s">
        <v>1</v>
      </c>
      <c r="K43" s="50" t="s">
        <v>1</v>
      </c>
      <c r="L43" s="50" t="s">
        <v>1</v>
      </c>
      <c r="M43" s="51" t="s">
        <v>1</v>
      </c>
    </row>
    <row r="44" spans="1:13" ht="26.25" customHeight="1" x14ac:dyDescent="0.25">
      <c r="A44" s="67" t="s">
        <v>1</v>
      </c>
      <c r="B44" s="116" t="s">
        <v>42</v>
      </c>
      <c r="C44" s="117" t="s">
        <v>1</v>
      </c>
      <c r="D44" s="121" t="s">
        <v>64</v>
      </c>
      <c r="E44" s="121"/>
      <c r="F44" s="121"/>
      <c r="G44" s="121"/>
      <c r="H44" s="121"/>
      <c r="I44" s="121"/>
      <c r="J44" s="121"/>
      <c r="K44" s="121"/>
      <c r="L44" s="121"/>
      <c r="M44" s="122"/>
    </row>
    <row r="45" spans="1:13" x14ac:dyDescent="0.25">
      <c r="A45" s="112" t="s">
        <v>84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68"/>
    </row>
  </sheetData>
  <mergeCells count="14">
    <mergeCell ref="A45:L45"/>
    <mergeCell ref="B33:E33"/>
    <mergeCell ref="B37:F37"/>
    <mergeCell ref="D40:G40"/>
    <mergeCell ref="B41:F41"/>
    <mergeCell ref="D42:F42"/>
    <mergeCell ref="B44:C44"/>
    <mergeCell ref="D44:M44"/>
    <mergeCell ref="D2:E2"/>
    <mergeCell ref="F2:G2"/>
    <mergeCell ref="B5:C5"/>
    <mergeCell ref="B10:C10"/>
    <mergeCell ref="B13:E13"/>
    <mergeCell ref="B29:C2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24882-40E6-4388-9086-A105B5B048B7}">
  <dimension ref="A1:V44"/>
  <sheetViews>
    <sheetView zoomScale="130" zoomScaleNormal="130" workbookViewId="0">
      <selection activeCell="Q4" sqref="Q4"/>
    </sheetView>
  </sheetViews>
  <sheetFormatPr defaultRowHeight="15" x14ac:dyDescent="0.25"/>
  <cols>
    <col min="19" max="19" width="8.7109375" customWidth="1"/>
  </cols>
  <sheetData>
    <row r="1" spans="1:22" x14ac:dyDescent="0.25">
      <c r="A1" t="s">
        <v>62</v>
      </c>
    </row>
    <row r="2" spans="1:22" ht="21.75" x14ac:dyDescent="0.25">
      <c r="A2" s="6"/>
      <c r="B2" s="7" t="s">
        <v>0</v>
      </c>
      <c r="C2" s="8"/>
      <c r="D2" s="98" t="s">
        <v>2</v>
      </c>
      <c r="E2" s="98"/>
      <c r="F2" s="70"/>
      <c r="G2" s="99" t="s">
        <v>3</v>
      </c>
      <c r="H2" s="99"/>
      <c r="I2" s="10" t="s">
        <v>4</v>
      </c>
      <c r="J2" s="11" t="s">
        <v>43</v>
      </c>
      <c r="K2" s="9" t="s">
        <v>5</v>
      </c>
      <c r="L2" s="9"/>
      <c r="M2" s="9"/>
      <c r="N2" s="10" t="s">
        <v>6</v>
      </c>
      <c r="O2" s="97" t="s">
        <v>78</v>
      </c>
      <c r="Q2" s="166" t="s">
        <v>86</v>
      </c>
    </row>
    <row r="3" spans="1:22" x14ac:dyDescent="0.25">
      <c r="A3" s="6"/>
      <c r="B3" s="1" t="s">
        <v>7</v>
      </c>
      <c r="C3" s="2"/>
      <c r="D3" s="13" t="s">
        <v>66</v>
      </c>
      <c r="E3" s="14" t="s">
        <v>67</v>
      </c>
      <c r="F3" s="13" t="s">
        <v>68</v>
      </c>
      <c r="G3" s="15" t="s">
        <v>69</v>
      </c>
      <c r="H3" s="14" t="s">
        <v>70</v>
      </c>
      <c r="I3" s="16" t="s">
        <v>71</v>
      </c>
      <c r="J3" s="16" t="s">
        <v>72</v>
      </c>
      <c r="K3" s="16" t="s">
        <v>73</v>
      </c>
      <c r="L3" s="16" t="s">
        <v>74</v>
      </c>
      <c r="M3" s="16" t="s">
        <v>76</v>
      </c>
      <c r="N3" s="16" t="s">
        <v>75</v>
      </c>
      <c r="O3" s="17" t="s">
        <v>77</v>
      </c>
      <c r="Q3" s="168">
        <v>0.05</v>
      </c>
    </row>
    <row r="4" spans="1:22" x14ac:dyDescent="0.25">
      <c r="A4" s="6"/>
      <c r="B4" s="3" t="s">
        <v>56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</row>
    <row r="5" spans="1:22" x14ac:dyDescent="0.25">
      <c r="A5" s="21" t="s">
        <v>1</v>
      </c>
      <c r="B5" s="140" t="s">
        <v>8</v>
      </c>
      <c r="C5" s="141"/>
      <c r="D5" s="23" t="s">
        <v>1</v>
      </c>
      <c r="E5" s="23" t="s">
        <v>1</v>
      </c>
      <c r="F5" s="23"/>
      <c r="G5" s="23" t="s">
        <v>1</v>
      </c>
      <c r="H5" s="23" t="s">
        <v>1</v>
      </c>
      <c r="I5" s="23" t="s">
        <v>1</v>
      </c>
      <c r="J5" s="23" t="s">
        <v>1</v>
      </c>
      <c r="K5" s="23" t="s">
        <v>1</v>
      </c>
      <c r="L5" s="23"/>
      <c r="M5" s="23"/>
      <c r="N5" s="23" t="s">
        <v>1</v>
      </c>
      <c r="O5" s="24" t="s">
        <v>1</v>
      </c>
    </row>
    <row r="6" spans="1:22" x14ac:dyDescent="0.25">
      <c r="A6" s="25">
        <v>1</v>
      </c>
      <c r="B6" s="134" t="s">
        <v>9</v>
      </c>
      <c r="C6" s="27" t="s">
        <v>11</v>
      </c>
      <c r="D6" s="92">
        <f>$R$8+($R$8*$Q$3)</f>
        <v>4528.6499999999996</v>
      </c>
      <c r="E6" s="92">
        <f t="shared" ref="E6:O6" si="0">$R$8+($R$8*$Q$3)</f>
        <v>4528.6499999999996</v>
      </c>
      <c r="F6" s="92">
        <f t="shared" si="0"/>
        <v>4528.6499999999996</v>
      </c>
      <c r="G6" s="92">
        <f t="shared" si="0"/>
        <v>4528.6499999999996</v>
      </c>
      <c r="H6" s="92">
        <f t="shared" si="0"/>
        <v>4528.6499999999996</v>
      </c>
      <c r="I6" s="92">
        <f t="shared" si="0"/>
        <v>4528.6499999999996</v>
      </c>
      <c r="J6" s="92">
        <f t="shared" si="0"/>
        <v>4528.6499999999996</v>
      </c>
      <c r="K6" s="92">
        <f t="shared" si="0"/>
        <v>4528.6499999999996</v>
      </c>
      <c r="L6" s="92">
        <f t="shared" si="0"/>
        <v>4528.6499999999996</v>
      </c>
      <c r="M6" s="92">
        <f t="shared" si="0"/>
        <v>4528.6499999999996</v>
      </c>
      <c r="N6" s="92">
        <f t="shared" si="0"/>
        <v>4528.6499999999996</v>
      </c>
      <c r="O6" s="92">
        <f t="shared" si="0"/>
        <v>4528.6499999999996</v>
      </c>
      <c r="Q6" s="5"/>
    </row>
    <row r="7" spans="1:22" x14ac:dyDescent="0.25">
      <c r="A7" s="25">
        <v>2</v>
      </c>
      <c r="B7" s="136" t="s">
        <v>10</v>
      </c>
      <c r="C7" s="29" t="s">
        <v>11</v>
      </c>
      <c r="D7" s="156"/>
      <c r="E7" s="132"/>
      <c r="F7" s="132"/>
      <c r="G7" s="131">
        <f>$R$9+($R$9*$Q$3)</f>
        <v>3114.3</v>
      </c>
      <c r="H7" s="131">
        <f t="shared" ref="H7:N7" si="1">$R$9+($R$9*$Q$3)</f>
        <v>3114.3</v>
      </c>
      <c r="I7" s="131">
        <f t="shared" si="1"/>
        <v>3114.3</v>
      </c>
      <c r="J7" s="131">
        <f t="shared" si="1"/>
        <v>3114.3</v>
      </c>
      <c r="K7" s="131">
        <f t="shared" si="1"/>
        <v>3114.3</v>
      </c>
      <c r="L7" s="131">
        <f t="shared" si="1"/>
        <v>3114.3</v>
      </c>
      <c r="M7" s="131">
        <f t="shared" si="1"/>
        <v>3114.3</v>
      </c>
      <c r="N7" s="131">
        <f t="shared" si="1"/>
        <v>3114.3</v>
      </c>
      <c r="O7" s="157"/>
      <c r="Q7" s="165" t="s">
        <v>89</v>
      </c>
      <c r="R7" s="167">
        <v>3544</v>
      </c>
    </row>
    <row r="8" spans="1:22" x14ac:dyDescent="0.25">
      <c r="A8" s="25">
        <v>3</v>
      </c>
      <c r="B8" s="71" t="s">
        <v>12</v>
      </c>
      <c r="C8" s="31" t="s">
        <v>13</v>
      </c>
      <c r="D8" s="76">
        <v>128</v>
      </c>
      <c r="E8" s="76">
        <v>128</v>
      </c>
      <c r="F8" s="76">
        <v>128</v>
      </c>
      <c r="G8" s="76">
        <v>128</v>
      </c>
      <c r="H8" s="76">
        <v>128</v>
      </c>
      <c r="I8" s="76">
        <v>128</v>
      </c>
      <c r="J8" s="76">
        <v>128</v>
      </c>
      <c r="K8" s="76">
        <v>128</v>
      </c>
      <c r="L8" s="76">
        <v>128</v>
      </c>
      <c r="M8" s="76">
        <v>128</v>
      </c>
      <c r="N8" s="76">
        <v>128</v>
      </c>
      <c r="O8" s="139">
        <v>128</v>
      </c>
      <c r="Q8" s="165" t="s">
        <v>87</v>
      </c>
      <c r="R8" s="167">
        <v>4313</v>
      </c>
    </row>
    <row r="9" spans="1:22" x14ac:dyDescent="0.25">
      <c r="A9" s="25"/>
      <c r="B9" s="3" t="s">
        <v>14</v>
      </c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  <c r="Q9" s="165" t="s">
        <v>88</v>
      </c>
      <c r="R9" s="167">
        <v>2966</v>
      </c>
    </row>
    <row r="10" spans="1:22" x14ac:dyDescent="0.25">
      <c r="A10" s="35" t="s">
        <v>1</v>
      </c>
      <c r="B10" s="110" t="s">
        <v>57</v>
      </c>
      <c r="C10" s="111"/>
      <c r="D10" s="23" t="s">
        <v>1</v>
      </c>
      <c r="E10" s="23" t="s">
        <v>1</v>
      </c>
      <c r="F10" s="23"/>
      <c r="G10" s="23" t="s">
        <v>1</v>
      </c>
      <c r="H10" s="23" t="s">
        <v>1</v>
      </c>
      <c r="I10" s="23" t="s">
        <v>1</v>
      </c>
      <c r="J10" s="23" t="s">
        <v>1</v>
      </c>
      <c r="K10" s="23" t="s">
        <v>1</v>
      </c>
      <c r="L10" s="23"/>
      <c r="M10" s="23"/>
      <c r="N10" s="23" t="s">
        <v>1</v>
      </c>
      <c r="O10" s="24" t="s">
        <v>1</v>
      </c>
    </row>
    <row r="11" spans="1:22" x14ac:dyDescent="0.25">
      <c r="A11" s="25">
        <v>4</v>
      </c>
      <c r="B11" s="28" t="s">
        <v>9</v>
      </c>
      <c r="C11" s="36" t="s">
        <v>11</v>
      </c>
      <c r="D11" s="77">
        <v>3224.16</v>
      </c>
      <c r="E11" s="77">
        <v>2354.69</v>
      </c>
      <c r="F11" s="77">
        <v>1232</v>
      </c>
      <c r="G11" s="77">
        <v>2193.87</v>
      </c>
      <c r="H11" s="77">
        <v>1413.55</v>
      </c>
      <c r="I11" s="77">
        <v>2193.87</v>
      </c>
      <c r="J11" s="77">
        <v>1127.3699999999999</v>
      </c>
      <c r="K11" s="77">
        <v>653.38</v>
      </c>
      <c r="L11" s="77">
        <v>3224.16</v>
      </c>
      <c r="M11" s="77">
        <v>653.38</v>
      </c>
      <c r="N11" s="77">
        <v>653.38</v>
      </c>
      <c r="O11" s="78">
        <v>616.98</v>
      </c>
    </row>
    <row r="12" spans="1:22" x14ac:dyDescent="0.25">
      <c r="A12" s="25">
        <v>5</v>
      </c>
      <c r="B12" s="37" t="s">
        <v>10</v>
      </c>
      <c r="C12" s="38" t="s">
        <v>11</v>
      </c>
      <c r="D12" s="79"/>
      <c r="E12" s="79"/>
      <c r="F12" s="79"/>
      <c r="G12" s="80">
        <v>438.09</v>
      </c>
      <c r="H12" s="80">
        <v>438.09</v>
      </c>
      <c r="I12" s="80">
        <v>438.09</v>
      </c>
      <c r="J12" s="80">
        <v>438.09</v>
      </c>
      <c r="K12" s="80">
        <v>438.09</v>
      </c>
      <c r="L12" s="80">
        <v>438.09</v>
      </c>
      <c r="M12" s="80">
        <v>438.09</v>
      </c>
      <c r="N12" s="80">
        <v>438.09</v>
      </c>
      <c r="O12" s="80"/>
    </row>
    <row r="13" spans="1:22" x14ac:dyDescent="0.25">
      <c r="A13" s="35" t="s">
        <v>1</v>
      </c>
      <c r="B13" s="106" t="s">
        <v>58</v>
      </c>
      <c r="C13" s="107"/>
      <c r="D13" s="107"/>
      <c r="E13" s="107"/>
      <c r="F13" s="39"/>
      <c r="G13" s="39" t="s">
        <v>1</v>
      </c>
      <c r="H13" s="39" t="s">
        <v>1</v>
      </c>
      <c r="I13" s="39" t="s">
        <v>1</v>
      </c>
      <c r="J13" s="39" t="s">
        <v>1</v>
      </c>
      <c r="K13" s="39" t="s">
        <v>1</v>
      </c>
      <c r="L13" s="39"/>
      <c r="M13" s="39"/>
      <c r="N13" s="39" t="s">
        <v>1</v>
      </c>
      <c r="O13" s="40" t="s">
        <v>1</v>
      </c>
    </row>
    <row r="14" spans="1:22" x14ac:dyDescent="0.25">
      <c r="A14" s="25">
        <v>6</v>
      </c>
      <c r="B14" s="26" t="s">
        <v>15</v>
      </c>
      <c r="C14" s="41" t="s">
        <v>13</v>
      </c>
      <c r="D14" s="123">
        <v>53</v>
      </c>
      <c r="E14" s="123">
        <v>128</v>
      </c>
      <c r="F14" s="123">
        <v>724</v>
      </c>
      <c r="G14" s="123">
        <v>171</v>
      </c>
      <c r="H14" s="123">
        <v>449</v>
      </c>
      <c r="I14" s="123">
        <v>162</v>
      </c>
      <c r="J14" s="123">
        <v>455</v>
      </c>
      <c r="K14" s="123">
        <v>455</v>
      </c>
      <c r="L14" s="123">
        <v>455</v>
      </c>
      <c r="M14" s="123">
        <v>455</v>
      </c>
      <c r="N14" s="123">
        <v>455</v>
      </c>
      <c r="O14" s="124">
        <v>162</v>
      </c>
      <c r="Q14" s="5"/>
      <c r="R14" s="5"/>
      <c r="S14" s="5"/>
      <c r="T14" s="5"/>
      <c r="V14" s="5"/>
    </row>
    <row r="15" spans="1:22" x14ac:dyDescent="0.25">
      <c r="A15" s="25">
        <v>7</v>
      </c>
      <c r="B15" s="28" t="s">
        <v>16</v>
      </c>
      <c r="C15" s="42" t="s">
        <v>13</v>
      </c>
      <c r="D15" s="125">
        <v>85</v>
      </c>
      <c r="E15" s="125">
        <v>204</v>
      </c>
      <c r="F15" s="125">
        <v>1159</v>
      </c>
      <c r="G15" s="125">
        <v>274</v>
      </c>
      <c r="H15" s="125">
        <v>719</v>
      </c>
      <c r="I15" s="125">
        <v>260</v>
      </c>
      <c r="J15" s="125">
        <v>727</v>
      </c>
      <c r="K15" s="125">
        <v>727</v>
      </c>
      <c r="L15" s="125">
        <v>727</v>
      </c>
      <c r="M15" s="125">
        <v>727</v>
      </c>
      <c r="N15" s="125">
        <v>727</v>
      </c>
      <c r="O15" s="126">
        <v>260</v>
      </c>
      <c r="R15" s="5"/>
    </row>
    <row r="16" spans="1:22" x14ac:dyDescent="0.25">
      <c r="A16" s="25">
        <v>8</v>
      </c>
      <c r="B16" s="4" t="s">
        <v>17</v>
      </c>
      <c r="C16" s="43" t="s">
        <v>13</v>
      </c>
      <c r="D16" s="127">
        <v>106</v>
      </c>
      <c r="E16" s="127">
        <v>255</v>
      </c>
      <c r="F16" s="127">
        <v>1448</v>
      </c>
      <c r="G16" s="127">
        <v>342</v>
      </c>
      <c r="H16" s="127">
        <v>898</v>
      </c>
      <c r="I16" s="127">
        <v>325</v>
      </c>
      <c r="J16" s="127">
        <v>909</v>
      </c>
      <c r="K16" s="127">
        <v>909</v>
      </c>
      <c r="L16" s="127">
        <v>909</v>
      </c>
      <c r="M16" s="127">
        <v>909</v>
      </c>
      <c r="N16" s="127">
        <v>909</v>
      </c>
      <c r="O16" s="128">
        <v>325</v>
      </c>
      <c r="Q16" s="169"/>
      <c r="R16" s="170"/>
      <c r="S16" s="169"/>
      <c r="T16" s="169"/>
      <c r="U16" s="169"/>
    </row>
    <row r="17" spans="1:21" x14ac:dyDescent="0.25">
      <c r="A17" s="25">
        <v>9</v>
      </c>
      <c r="B17" s="28" t="s">
        <v>18</v>
      </c>
      <c r="C17" s="42" t="s">
        <v>13</v>
      </c>
      <c r="D17" s="125">
        <v>133</v>
      </c>
      <c r="E17" s="125">
        <v>319</v>
      </c>
      <c r="F17" s="125">
        <v>1811</v>
      </c>
      <c r="G17" s="125">
        <v>428</v>
      </c>
      <c r="H17" s="125">
        <v>1123</v>
      </c>
      <c r="I17" s="125">
        <v>406</v>
      </c>
      <c r="J17" s="125">
        <v>1136</v>
      </c>
      <c r="K17" s="125">
        <v>1136</v>
      </c>
      <c r="L17" s="125">
        <v>1136</v>
      </c>
      <c r="M17" s="125">
        <v>1136</v>
      </c>
      <c r="N17" s="125">
        <v>1136</v>
      </c>
      <c r="O17" s="126">
        <v>406</v>
      </c>
      <c r="Q17" s="169"/>
      <c r="R17" s="170"/>
      <c r="S17" s="169"/>
      <c r="T17" s="169"/>
      <c r="U17" s="169"/>
    </row>
    <row r="18" spans="1:21" x14ac:dyDescent="0.25">
      <c r="A18" s="25">
        <v>10</v>
      </c>
      <c r="B18" s="28" t="s">
        <v>19</v>
      </c>
      <c r="C18" s="42" t="s">
        <v>13</v>
      </c>
      <c r="D18" s="125">
        <v>170</v>
      </c>
      <c r="E18" s="125">
        <v>408</v>
      </c>
      <c r="F18" s="125">
        <v>2317</v>
      </c>
      <c r="G18" s="125">
        <v>547</v>
      </c>
      <c r="H18" s="125">
        <v>1437</v>
      </c>
      <c r="I18" s="125">
        <v>519</v>
      </c>
      <c r="J18" s="125">
        <v>1454</v>
      </c>
      <c r="K18" s="125">
        <v>1454</v>
      </c>
      <c r="L18" s="125">
        <v>1454</v>
      </c>
      <c r="M18" s="125">
        <v>1454</v>
      </c>
      <c r="N18" s="125">
        <v>1454</v>
      </c>
      <c r="O18" s="126">
        <v>519</v>
      </c>
      <c r="Q18" s="169"/>
      <c r="R18" s="170"/>
      <c r="S18" s="169"/>
      <c r="T18" s="169"/>
      <c r="U18" s="169"/>
    </row>
    <row r="19" spans="1:21" x14ac:dyDescent="0.25">
      <c r="A19" s="25">
        <v>11</v>
      </c>
      <c r="B19" s="28" t="s">
        <v>20</v>
      </c>
      <c r="C19" s="42" t="s">
        <v>13</v>
      </c>
      <c r="D19" s="125">
        <v>212</v>
      </c>
      <c r="E19" s="125">
        <v>510</v>
      </c>
      <c r="F19" s="125">
        <v>2897</v>
      </c>
      <c r="G19" s="125">
        <v>684</v>
      </c>
      <c r="H19" s="125">
        <v>1796</v>
      </c>
      <c r="I19" s="125">
        <v>649</v>
      </c>
      <c r="J19" s="125">
        <v>1818</v>
      </c>
      <c r="K19" s="125">
        <v>1818</v>
      </c>
      <c r="L19" s="125">
        <v>1836</v>
      </c>
      <c r="M19" s="125">
        <v>1818</v>
      </c>
      <c r="N19" s="125">
        <v>1818</v>
      </c>
      <c r="O19" s="126">
        <v>649</v>
      </c>
      <c r="R19" s="5"/>
    </row>
    <row r="20" spans="1:21" x14ac:dyDescent="0.25">
      <c r="A20" s="25">
        <v>12</v>
      </c>
      <c r="B20" s="28" t="s">
        <v>21</v>
      </c>
      <c r="C20" s="42" t="s">
        <v>13</v>
      </c>
      <c r="D20" s="125">
        <v>266</v>
      </c>
      <c r="E20" s="125">
        <v>638</v>
      </c>
      <c r="F20" s="125">
        <v>3621</v>
      </c>
      <c r="G20" s="125">
        <v>855</v>
      </c>
      <c r="H20" s="125">
        <v>2246</v>
      </c>
      <c r="I20" s="125">
        <v>812</v>
      </c>
      <c r="J20" s="125">
        <v>2273</v>
      </c>
      <c r="K20" s="125">
        <v>2273</v>
      </c>
      <c r="L20" s="125">
        <v>2318</v>
      </c>
      <c r="M20" s="125">
        <v>2273</v>
      </c>
      <c r="N20" s="125">
        <v>2273</v>
      </c>
      <c r="O20" s="126">
        <v>812</v>
      </c>
      <c r="R20" s="5"/>
    </row>
    <row r="21" spans="1:21" x14ac:dyDescent="0.25">
      <c r="A21" s="25">
        <v>13</v>
      </c>
      <c r="B21" s="28" t="s">
        <v>22</v>
      </c>
      <c r="C21" s="42" t="s">
        <v>13</v>
      </c>
      <c r="D21" s="125">
        <v>335</v>
      </c>
      <c r="E21" s="125">
        <v>803</v>
      </c>
      <c r="F21" s="125">
        <v>4562</v>
      </c>
      <c r="G21" s="125">
        <v>1077</v>
      </c>
      <c r="H21" s="125">
        <v>2829</v>
      </c>
      <c r="I21" s="125">
        <v>1022</v>
      </c>
      <c r="J21" s="125">
        <v>2863</v>
      </c>
      <c r="K21" s="125">
        <v>2863</v>
      </c>
      <c r="L21" s="125">
        <v>3009</v>
      </c>
      <c r="M21" s="125">
        <v>2863</v>
      </c>
      <c r="N21" s="125">
        <v>2863</v>
      </c>
      <c r="O21" s="126">
        <v>1022</v>
      </c>
      <c r="R21" s="5"/>
    </row>
    <row r="22" spans="1:21" x14ac:dyDescent="0.25">
      <c r="A22" s="25">
        <v>14</v>
      </c>
      <c r="B22" s="28" t="s">
        <v>23</v>
      </c>
      <c r="C22" s="42" t="s">
        <v>13</v>
      </c>
      <c r="D22" s="125">
        <v>425</v>
      </c>
      <c r="E22" s="125">
        <v>1020</v>
      </c>
      <c r="F22" s="125">
        <v>5794</v>
      </c>
      <c r="G22" s="125">
        <v>1368</v>
      </c>
      <c r="H22" s="125">
        <v>3593</v>
      </c>
      <c r="I22" s="125">
        <v>1298</v>
      </c>
      <c r="J22" s="125">
        <v>3636</v>
      </c>
      <c r="K22" s="125">
        <v>3636</v>
      </c>
      <c r="L22" s="125">
        <v>4279</v>
      </c>
      <c r="M22" s="125">
        <v>3636</v>
      </c>
      <c r="N22" s="125">
        <v>3636</v>
      </c>
      <c r="O22" s="126">
        <v>1298</v>
      </c>
      <c r="R22" s="5"/>
    </row>
    <row r="23" spans="1:21" x14ac:dyDescent="0.25">
      <c r="A23" s="25">
        <v>15</v>
      </c>
      <c r="B23" s="28" t="s">
        <v>24</v>
      </c>
      <c r="C23" s="42" t="s">
        <v>13</v>
      </c>
      <c r="D23" s="125">
        <v>531</v>
      </c>
      <c r="E23" s="125">
        <v>1275</v>
      </c>
      <c r="F23" s="125">
        <v>7242</v>
      </c>
      <c r="G23" s="125">
        <v>1710</v>
      </c>
      <c r="H23" s="125">
        <v>4491</v>
      </c>
      <c r="I23" s="125">
        <v>1623</v>
      </c>
      <c r="J23" s="125">
        <v>4545</v>
      </c>
      <c r="K23" s="125">
        <v>4545</v>
      </c>
      <c r="L23" s="125">
        <v>6494</v>
      </c>
      <c r="M23" s="125">
        <v>4545</v>
      </c>
      <c r="N23" s="125">
        <v>4545</v>
      </c>
      <c r="O23" s="126">
        <v>1623</v>
      </c>
      <c r="R23" s="5"/>
    </row>
    <row r="24" spans="1:21" x14ac:dyDescent="0.25">
      <c r="A24" s="25">
        <v>16</v>
      </c>
      <c r="B24" s="28" t="s">
        <v>25</v>
      </c>
      <c r="C24" s="42" t="s">
        <v>13</v>
      </c>
      <c r="D24" s="125">
        <v>664</v>
      </c>
      <c r="E24" s="125">
        <v>1594</v>
      </c>
      <c r="F24" s="125">
        <v>9053</v>
      </c>
      <c r="G24" s="125">
        <v>2138</v>
      </c>
      <c r="H24" s="125">
        <v>5614</v>
      </c>
      <c r="I24" s="125">
        <v>2029</v>
      </c>
      <c r="J24" s="125">
        <v>5681</v>
      </c>
      <c r="K24" s="125">
        <v>5681</v>
      </c>
      <c r="L24" s="125">
        <v>10391</v>
      </c>
      <c r="M24" s="125">
        <v>5681</v>
      </c>
      <c r="N24" s="125">
        <v>5681</v>
      </c>
      <c r="O24" s="126">
        <v>2029</v>
      </c>
      <c r="R24" s="5"/>
    </row>
    <row r="25" spans="1:21" x14ac:dyDescent="0.25">
      <c r="A25" s="25">
        <v>17</v>
      </c>
      <c r="B25" s="28" t="s">
        <v>26</v>
      </c>
      <c r="C25" s="42" t="s">
        <v>13</v>
      </c>
      <c r="D25" s="125">
        <v>850</v>
      </c>
      <c r="E25" s="125">
        <v>2040</v>
      </c>
      <c r="F25" s="125">
        <v>11587</v>
      </c>
      <c r="G25" s="125">
        <v>2736</v>
      </c>
      <c r="H25" s="125">
        <v>7186</v>
      </c>
      <c r="I25" s="125">
        <v>2597</v>
      </c>
      <c r="J25" s="125">
        <v>7272</v>
      </c>
      <c r="K25" s="125">
        <v>7272</v>
      </c>
      <c r="L25" s="125">
        <v>17310</v>
      </c>
      <c r="M25" s="125">
        <v>7272</v>
      </c>
      <c r="N25" s="125">
        <v>7272</v>
      </c>
      <c r="O25" s="126">
        <v>2597</v>
      </c>
      <c r="R25" s="5"/>
    </row>
    <row r="26" spans="1:21" x14ac:dyDescent="0.25">
      <c r="A26" s="25">
        <v>18</v>
      </c>
      <c r="B26" s="28" t="s">
        <v>27</v>
      </c>
      <c r="C26" s="42" t="s">
        <v>13</v>
      </c>
      <c r="D26" s="125">
        <v>5.31</v>
      </c>
      <c r="E26" s="125">
        <v>12.75</v>
      </c>
      <c r="F26" s="125">
        <v>72.42</v>
      </c>
      <c r="G26" s="125">
        <v>17.100000000000001</v>
      </c>
      <c r="H26" s="125">
        <v>44.91</v>
      </c>
      <c r="I26" s="125">
        <v>16.23</v>
      </c>
      <c r="J26" s="125">
        <v>45.45</v>
      </c>
      <c r="K26" s="125">
        <v>45.45</v>
      </c>
      <c r="L26" s="125">
        <v>108.18</v>
      </c>
      <c r="M26" s="125">
        <v>45.45</v>
      </c>
      <c r="N26" s="125">
        <v>45.45</v>
      </c>
      <c r="O26" s="126">
        <v>16.23</v>
      </c>
      <c r="R26" s="5"/>
    </row>
    <row r="27" spans="1:21" x14ac:dyDescent="0.25">
      <c r="A27" s="25">
        <v>19</v>
      </c>
      <c r="B27" s="30" t="s">
        <v>28</v>
      </c>
      <c r="C27" s="44" t="s">
        <v>13</v>
      </c>
      <c r="D27" s="129">
        <v>1.77</v>
      </c>
      <c r="E27" s="129">
        <v>4.25</v>
      </c>
      <c r="F27" s="129">
        <v>24.14</v>
      </c>
      <c r="G27" s="129">
        <v>5.7</v>
      </c>
      <c r="H27" s="129">
        <v>14.97</v>
      </c>
      <c r="I27" s="129">
        <v>5.41</v>
      </c>
      <c r="J27" s="129">
        <v>15.15</v>
      </c>
      <c r="K27" s="129">
        <v>15.15</v>
      </c>
      <c r="L27" s="129">
        <v>36.06</v>
      </c>
      <c r="M27" s="129">
        <v>15.15</v>
      </c>
      <c r="N27" s="129">
        <v>15.15</v>
      </c>
      <c r="O27" s="130">
        <v>5.41</v>
      </c>
    </row>
    <row r="28" spans="1:21" x14ac:dyDescent="0.25">
      <c r="A28" s="35" t="s">
        <v>1</v>
      </c>
      <c r="B28" s="104" t="s">
        <v>29</v>
      </c>
      <c r="C28" s="105"/>
      <c r="D28" s="22" t="s">
        <v>1</v>
      </c>
      <c r="E28" s="22" t="s">
        <v>1</v>
      </c>
      <c r="F28" s="22"/>
      <c r="G28" s="22" t="s">
        <v>1</v>
      </c>
      <c r="H28" s="22" t="s">
        <v>1</v>
      </c>
      <c r="I28" s="22" t="s">
        <v>1</v>
      </c>
      <c r="J28" s="22" t="s">
        <v>1</v>
      </c>
      <c r="K28" s="22" t="s">
        <v>1</v>
      </c>
      <c r="L28" s="22"/>
      <c r="M28" s="22"/>
      <c r="N28" s="22" t="s">
        <v>1</v>
      </c>
      <c r="O28" s="45" t="s">
        <v>1</v>
      </c>
    </row>
    <row r="29" spans="1:21" x14ac:dyDescent="0.25">
      <c r="A29" s="25">
        <v>20</v>
      </c>
      <c r="B29" s="26" t="s">
        <v>30</v>
      </c>
      <c r="C29" s="27" t="s">
        <v>11</v>
      </c>
      <c r="D29" s="72">
        <v>28.3</v>
      </c>
      <c r="E29" s="72">
        <v>28.3</v>
      </c>
      <c r="F29" s="72">
        <v>28.3</v>
      </c>
      <c r="G29" s="72">
        <v>28.3</v>
      </c>
      <c r="H29" s="72">
        <v>28.3</v>
      </c>
      <c r="I29" s="72">
        <v>28.3</v>
      </c>
      <c r="J29" s="72">
        <v>28.3</v>
      </c>
      <c r="K29" s="72">
        <v>28.3</v>
      </c>
      <c r="L29" s="72">
        <v>28.3</v>
      </c>
      <c r="M29" s="72">
        <v>28.3</v>
      </c>
      <c r="N29" s="72">
        <v>28.3</v>
      </c>
      <c r="O29" s="72">
        <v>28.3</v>
      </c>
    </row>
    <row r="30" spans="1:21" x14ac:dyDescent="0.25">
      <c r="A30" s="25">
        <v>21</v>
      </c>
      <c r="B30" s="28" t="s">
        <v>31</v>
      </c>
      <c r="C30" s="29" t="s">
        <v>11</v>
      </c>
      <c r="D30" s="91">
        <v>212.82</v>
      </c>
      <c r="E30" s="91">
        <v>212.82</v>
      </c>
      <c r="F30" s="91">
        <v>212.82</v>
      </c>
      <c r="G30" s="91">
        <v>212.82</v>
      </c>
      <c r="H30" s="91">
        <v>212.82</v>
      </c>
      <c r="I30" s="91">
        <v>212.82</v>
      </c>
      <c r="J30" s="91">
        <v>212.82</v>
      </c>
      <c r="K30" s="91">
        <v>212.82</v>
      </c>
      <c r="L30" s="91">
        <v>212.82</v>
      </c>
      <c r="M30" s="91">
        <v>212.82</v>
      </c>
      <c r="N30" s="91">
        <v>212.82</v>
      </c>
      <c r="O30" s="91">
        <v>212.82</v>
      </c>
    </row>
    <row r="31" spans="1:21" x14ac:dyDescent="0.25">
      <c r="A31" s="25">
        <v>22</v>
      </c>
      <c r="B31" s="30" t="s">
        <v>32</v>
      </c>
      <c r="C31" s="31" t="s">
        <v>13</v>
      </c>
      <c r="D31" s="76">
        <v>4.1399999999999997</v>
      </c>
      <c r="E31" s="76">
        <v>4.1399999999999997</v>
      </c>
      <c r="F31" s="76">
        <v>4.1399999999999997</v>
      </c>
      <c r="G31" s="76">
        <v>4.1399999999999997</v>
      </c>
      <c r="H31" s="76">
        <v>4.1399999999999997</v>
      </c>
      <c r="I31" s="76">
        <v>4.1399999999999997</v>
      </c>
      <c r="J31" s="76">
        <v>4.1399999999999997</v>
      </c>
      <c r="K31" s="76">
        <v>4.1399999999999997</v>
      </c>
      <c r="L31" s="76">
        <v>4.1399999999999997</v>
      </c>
      <c r="M31" s="76">
        <v>4.1399999999999997</v>
      </c>
      <c r="N31" s="76">
        <v>4.1399999999999997</v>
      </c>
      <c r="O31" s="76">
        <v>4.1399999999999997</v>
      </c>
    </row>
    <row r="32" spans="1:21" x14ac:dyDescent="0.25">
      <c r="A32" s="35" t="s">
        <v>1</v>
      </c>
      <c r="B32" s="102" t="s">
        <v>33</v>
      </c>
      <c r="C32" s="103"/>
      <c r="D32" s="103"/>
      <c r="E32" s="103"/>
      <c r="F32" s="96"/>
      <c r="G32" s="22" t="s">
        <v>1</v>
      </c>
      <c r="H32" s="22" t="s">
        <v>1</v>
      </c>
      <c r="I32" s="22" t="s">
        <v>1</v>
      </c>
      <c r="J32" s="22" t="s">
        <v>1</v>
      </c>
      <c r="K32" s="22" t="s">
        <v>1</v>
      </c>
      <c r="L32" s="22"/>
      <c r="M32" s="22"/>
      <c r="N32" s="22" t="s">
        <v>1</v>
      </c>
      <c r="O32" s="45" t="s">
        <v>1</v>
      </c>
    </row>
    <row r="33" spans="1:15" x14ac:dyDescent="0.25">
      <c r="A33" s="25">
        <v>23</v>
      </c>
      <c r="B33" s="46" t="s">
        <v>34</v>
      </c>
      <c r="C33" s="47" t="s">
        <v>35</v>
      </c>
      <c r="D33" s="92">
        <v>84.7</v>
      </c>
      <c r="E33" s="92">
        <v>84.7</v>
      </c>
      <c r="F33" s="92">
        <v>84.7</v>
      </c>
      <c r="G33" s="92">
        <v>84.7</v>
      </c>
      <c r="H33" s="92">
        <v>84.7</v>
      </c>
      <c r="I33" s="92">
        <v>84.7</v>
      </c>
      <c r="J33" s="92">
        <v>84.7</v>
      </c>
      <c r="K33" s="92">
        <v>84.7</v>
      </c>
      <c r="L33" s="92">
        <v>84.7</v>
      </c>
      <c r="M33" s="92">
        <v>84.7</v>
      </c>
      <c r="N33" s="92">
        <v>84.7</v>
      </c>
      <c r="O33" s="92">
        <v>84.7</v>
      </c>
    </row>
    <row r="34" spans="1:15" x14ac:dyDescent="0.25">
      <c r="A34" s="25">
        <v>24</v>
      </c>
      <c r="B34" s="48" t="s">
        <v>36</v>
      </c>
      <c r="C34" s="49" t="s">
        <v>11</v>
      </c>
      <c r="D34" s="76">
        <v>495</v>
      </c>
      <c r="E34" s="76">
        <v>495</v>
      </c>
      <c r="F34" s="76">
        <v>495</v>
      </c>
      <c r="G34" s="76">
        <v>495</v>
      </c>
      <c r="H34" s="76">
        <v>495</v>
      </c>
      <c r="I34" s="76">
        <v>495</v>
      </c>
      <c r="J34" s="76">
        <v>495</v>
      </c>
      <c r="K34" s="76">
        <v>495</v>
      </c>
      <c r="L34" s="76">
        <v>495</v>
      </c>
      <c r="M34" s="76">
        <v>495</v>
      </c>
      <c r="N34" s="76">
        <v>495</v>
      </c>
      <c r="O34" s="76">
        <v>495</v>
      </c>
    </row>
    <row r="35" spans="1:15" x14ac:dyDescent="0.25">
      <c r="A35" s="25"/>
      <c r="B35" s="3" t="s">
        <v>37</v>
      </c>
      <c r="C35" s="52"/>
      <c r="D35" s="53"/>
      <c r="E35" s="53"/>
      <c r="F35" s="53"/>
      <c r="G35" s="53"/>
      <c r="H35" s="53"/>
      <c r="I35" s="54"/>
      <c r="J35" s="53"/>
      <c r="K35" s="53"/>
      <c r="L35" s="53"/>
      <c r="M35" s="53"/>
      <c r="N35" s="53"/>
      <c r="O35" s="55"/>
    </row>
    <row r="36" spans="1:15" x14ac:dyDescent="0.25">
      <c r="A36" s="35" t="s">
        <v>1</v>
      </c>
      <c r="B36" s="100" t="s">
        <v>38</v>
      </c>
      <c r="C36" s="101"/>
      <c r="D36" s="101"/>
      <c r="E36" s="101"/>
      <c r="F36" s="101"/>
      <c r="G36" s="101"/>
      <c r="H36" s="22" t="s">
        <v>1</v>
      </c>
      <c r="I36" s="22" t="s">
        <v>1</v>
      </c>
      <c r="J36" s="22" t="s">
        <v>1</v>
      </c>
      <c r="K36" s="22" t="s">
        <v>1</v>
      </c>
      <c r="L36" s="22"/>
      <c r="M36" s="22"/>
      <c r="N36" s="22" t="s">
        <v>1</v>
      </c>
      <c r="O36" s="45" t="s">
        <v>1</v>
      </c>
    </row>
    <row r="37" spans="1:15" ht="32.25" x14ac:dyDescent="0.25">
      <c r="A37" s="25">
        <v>25</v>
      </c>
      <c r="B37" s="56" t="s">
        <v>79</v>
      </c>
      <c r="C37" s="27" t="s">
        <v>11</v>
      </c>
      <c r="D37" s="72">
        <f>D6+D11+D29+D30</f>
        <v>7993.9299999999994</v>
      </c>
      <c r="E37" s="72">
        <f t="shared" ref="E37:O37" si="2">E6+E11+E29+E30</f>
        <v>7124.46</v>
      </c>
      <c r="F37" s="72">
        <f t="shared" si="2"/>
        <v>6001.7699999999995</v>
      </c>
      <c r="G37" s="72">
        <f t="shared" si="2"/>
        <v>6963.6399999999994</v>
      </c>
      <c r="H37" s="72">
        <f t="shared" si="2"/>
        <v>6183.32</v>
      </c>
      <c r="I37" s="72">
        <f t="shared" si="2"/>
        <v>6963.6399999999994</v>
      </c>
      <c r="J37" s="72">
        <f t="shared" si="2"/>
        <v>5897.1399999999994</v>
      </c>
      <c r="K37" s="72">
        <f t="shared" si="2"/>
        <v>5423.15</v>
      </c>
      <c r="L37" s="72">
        <f t="shared" si="2"/>
        <v>7993.9299999999994</v>
      </c>
      <c r="M37" s="72">
        <f t="shared" si="2"/>
        <v>5423.15</v>
      </c>
      <c r="N37" s="72">
        <f t="shared" si="2"/>
        <v>5423.15</v>
      </c>
      <c r="O37" s="72">
        <f t="shared" si="2"/>
        <v>5386.7499999999991</v>
      </c>
    </row>
    <row r="38" spans="1:15" ht="32.25" x14ac:dyDescent="0.25">
      <c r="A38" s="25">
        <v>26</v>
      </c>
      <c r="B38" s="57" t="s">
        <v>80</v>
      </c>
      <c r="C38" s="29" t="s">
        <v>11</v>
      </c>
      <c r="D38" s="73"/>
      <c r="E38" s="73"/>
      <c r="F38" s="73"/>
      <c r="G38" s="91">
        <f>G7+G12+G29+G30</f>
        <v>3793.5100000000007</v>
      </c>
      <c r="H38" s="91">
        <f>H7+H12+H29+H30</f>
        <v>3793.5100000000007</v>
      </c>
      <c r="I38" s="91">
        <f>I7+I12+I29+I30</f>
        <v>3793.5100000000007</v>
      </c>
      <c r="J38" s="91">
        <f>J7+J12+J29+J30</f>
        <v>3793.5100000000007</v>
      </c>
      <c r="K38" s="91">
        <f>K7+K12+K29+K30</f>
        <v>3793.5100000000007</v>
      </c>
      <c r="L38" s="91">
        <f t="shared" ref="L38:M38" si="3">L7+L12+L29+L30</f>
        <v>3793.5100000000007</v>
      </c>
      <c r="M38" s="91">
        <f t="shared" si="3"/>
        <v>3793.5100000000007</v>
      </c>
      <c r="N38" s="91">
        <f>N7+N12+N29+N30</f>
        <v>3793.5100000000007</v>
      </c>
      <c r="O38" s="91"/>
    </row>
    <row r="39" spans="1:15" x14ac:dyDescent="0.25">
      <c r="A39" s="25">
        <v>27</v>
      </c>
      <c r="B39" s="58" t="s">
        <v>39</v>
      </c>
      <c r="C39" s="31" t="s">
        <v>13</v>
      </c>
      <c r="D39" s="114" t="s">
        <v>81</v>
      </c>
      <c r="E39" s="115" t="s">
        <v>1</v>
      </c>
      <c r="F39" s="115"/>
      <c r="G39" s="115" t="s">
        <v>1</v>
      </c>
      <c r="H39" s="115" t="s">
        <v>1</v>
      </c>
      <c r="I39" s="59" t="s">
        <v>1</v>
      </c>
      <c r="J39" s="59" t="s">
        <v>1</v>
      </c>
      <c r="K39" s="59" t="s">
        <v>1</v>
      </c>
      <c r="L39" s="59"/>
      <c r="M39" s="59"/>
      <c r="N39" s="59" t="s">
        <v>1</v>
      </c>
      <c r="O39" s="60" t="s">
        <v>1</v>
      </c>
    </row>
    <row r="40" spans="1:15" x14ac:dyDescent="0.25">
      <c r="A40" s="35" t="s">
        <v>1</v>
      </c>
      <c r="B40" s="118" t="s">
        <v>41</v>
      </c>
      <c r="C40" s="119"/>
      <c r="D40" s="119"/>
      <c r="E40" s="119"/>
      <c r="F40" s="119"/>
      <c r="G40" s="119"/>
      <c r="H40" s="22" t="s">
        <v>1</v>
      </c>
      <c r="I40" s="22" t="s">
        <v>1</v>
      </c>
      <c r="J40" s="22" t="s">
        <v>1</v>
      </c>
      <c r="K40" s="22" t="s">
        <v>1</v>
      </c>
      <c r="L40" s="22"/>
      <c r="M40" s="22"/>
      <c r="N40" s="22" t="s">
        <v>1</v>
      </c>
      <c r="O40" s="45" t="s">
        <v>1</v>
      </c>
    </row>
    <row r="41" spans="1:15" x14ac:dyDescent="0.25">
      <c r="A41" s="25">
        <v>28</v>
      </c>
      <c r="B41" s="61" t="s">
        <v>34</v>
      </c>
      <c r="C41" s="62" t="s">
        <v>13</v>
      </c>
      <c r="D41" s="120" t="s">
        <v>82</v>
      </c>
      <c r="E41" s="120"/>
      <c r="F41" s="120"/>
      <c r="G41" s="120"/>
      <c r="H41" s="63" t="s">
        <v>1</v>
      </c>
      <c r="I41" s="63" t="s">
        <v>1</v>
      </c>
      <c r="J41" s="63" t="s">
        <v>1</v>
      </c>
      <c r="K41" s="63" t="s">
        <v>1</v>
      </c>
      <c r="L41" s="63"/>
      <c r="M41" s="63"/>
      <c r="N41" s="63" t="s">
        <v>1</v>
      </c>
      <c r="O41" s="64" t="s">
        <v>1</v>
      </c>
    </row>
    <row r="42" spans="1:15" x14ac:dyDescent="0.25">
      <c r="A42" s="25">
        <v>29</v>
      </c>
      <c r="B42" s="65" t="s">
        <v>36</v>
      </c>
      <c r="C42" s="66" t="s">
        <v>11</v>
      </c>
      <c r="D42" s="76">
        <v>495</v>
      </c>
      <c r="E42" s="50" t="s">
        <v>1</v>
      </c>
      <c r="F42" s="50"/>
      <c r="G42" s="50" t="s">
        <v>1</v>
      </c>
      <c r="H42" s="50" t="s">
        <v>1</v>
      </c>
      <c r="I42" s="50" t="s">
        <v>1</v>
      </c>
      <c r="J42" s="50" t="s">
        <v>1</v>
      </c>
      <c r="K42" s="50" t="s">
        <v>1</v>
      </c>
      <c r="L42" s="50"/>
      <c r="M42" s="50"/>
      <c r="N42" s="50" t="s">
        <v>1</v>
      </c>
      <c r="O42" s="51" t="s">
        <v>1</v>
      </c>
    </row>
    <row r="43" spans="1:15" ht="26.25" customHeight="1" x14ac:dyDescent="0.25">
      <c r="A43" s="67" t="s">
        <v>1</v>
      </c>
      <c r="B43" s="116" t="s">
        <v>42</v>
      </c>
      <c r="C43" s="117" t="s">
        <v>1</v>
      </c>
      <c r="D43" s="121" t="s">
        <v>83</v>
      </c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2"/>
    </row>
    <row r="44" spans="1:15" x14ac:dyDescent="0.25">
      <c r="A44" s="112" t="s">
        <v>65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68"/>
    </row>
  </sheetData>
  <mergeCells count="14">
    <mergeCell ref="A44:N44"/>
    <mergeCell ref="D2:E2"/>
    <mergeCell ref="G2:H2"/>
    <mergeCell ref="B28:C28"/>
    <mergeCell ref="B32:E32"/>
    <mergeCell ref="B36:G36"/>
    <mergeCell ref="B5:C5"/>
    <mergeCell ref="B10:C10"/>
    <mergeCell ref="B13:E13"/>
    <mergeCell ref="D39:H39"/>
    <mergeCell ref="B40:G40"/>
    <mergeCell ref="D41:G41"/>
    <mergeCell ref="B43:C43"/>
    <mergeCell ref="D43:O4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7F28A-587B-4091-B565-E65F2DF08A89}">
  <dimension ref="A1:V44"/>
  <sheetViews>
    <sheetView zoomScale="130" zoomScaleNormal="130" workbookViewId="0">
      <selection activeCell="D42" sqref="D42"/>
    </sheetView>
  </sheetViews>
  <sheetFormatPr defaultRowHeight="15" x14ac:dyDescent="0.25"/>
  <cols>
    <col min="19" max="19" width="18.5703125" bestFit="1" customWidth="1"/>
  </cols>
  <sheetData>
    <row r="1" spans="1:22" x14ac:dyDescent="0.25">
      <c r="A1" t="s">
        <v>85</v>
      </c>
      <c r="J1" s="133">
        <v>1.21</v>
      </c>
    </row>
    <row r="2" spans="1:22" ht="21.75" x14ac:dyDescent="0.25">
      <c r="A2" s="6"/>
      <c r="B2" s="7" t="s">
        <v>0</v>
      </c>
      <c r="C2" s="8"/>
      <c r="D2" s="98" t="s">
        <v>2</v>
      </c>
      <c r="E2" s="98"/>
      <c r="F2" s="70"/>
      <c r="G2" s="99" t="s">
        <v>3</v>
      </c>
      <c r="H2" s="99"/>
      <c r="I2" s="10" t="s">
        <v>4</v>
      </c>
      <c r="J2" s="11" t="s">
        <v>43</v>
      </c>
      <c r="K2" s="9" t="s">
        <v>5</v>
      </c>
      <c r="L2" s="9"/>
      <c r="M2" s="9"/>
      <c r="N2" s="10" t="s">
        <v>6</v>
      </c>
      <c r="O2" s="97" t="s">
        <v>78</v>
      </c>
    </row>
    <row r="3" spans="1:22" x14ac:dyDescent="0.25">
      <c r="A3" s="6"/>
      <c r="B3" s="1" t="s">
        <v>7</v>
      </c>
      <c r="C3" s="2"/>
      <c r="D3" s="13" t="s">
        <v>66</v>
      </c>
      <c r="E3" s="14" t="s">
        <v>67</v>
      </c>
      <c r="F3" s="13" t="s">
        <v>68</v>
      </c>
      <c r="G3" s="15" t="s">
        <v>69</v>
      </c>
      <c r="H3" s="14" t="s">
        <v>70</v>
      </c>
      <c r="I3" s="16" t="s">
        <v>71</v>
      </c>
      <c r="J3" s="16" t="s">
        <v>72</v>
      </c>
      <c r="K3" s="16" t="s">
        <v>73</v>
      </c>
      <c r="L3" s="16" t="s">
        <v>74</v>
      </c>
      <c r="M3" s="16" t="s">
        <v>76</v>
      </c>
      <c r="N3" s="16" t="s">
        <v>75</v>
      </c>
      <c r="O3" s="17" t="s">
        <v>77</v>
      </c>
      <c r="Q3" s="69"/>
    </row>
    <row r="4" spans="1:22" x14ac:dyDescent="0.25">
      <c r="A4" s="6"/>
      <c r="B4" s="3" t="s">
        <v>56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</row>
    <row r="5" spans="1:22" x14ac:dyDescent="0.25">
      <c r="A5" s="21" t="s">
        <v>1</v>
      </c>
      <c r="B5" s="140" t="s">
        <v>8</v>
      </c>
      <c r="C5" s="141"/>
      <c r="D5" s="23" t="s">
        <v>1</v>
      </c>
      <c r="E5" s="23" t="s">
        <v>1</v>
      </c>
      <c r="F5" s="23"/>
      <c r="G5" s="23" t="s">
        <v>1</v>
      </c>
      <c r="H5" s="23" t="s">
        <v>1</v>
      </c>
      <c r="I5" s="23" t="s">
        <v>1</v>
      </c>
      <c r="J5" s="23" t="s">
        <v>1</v>
      </c>
      <c r="K5" s="23" t="s">
        <v>1</v>
      </c>
      <c r="L5" s="23"/>
      <c r="M5" s="23"/>
      <c r="N5" s="23" t="s">
        <v>1</v>
      </c>
      <c r="O5" s="24" t="s">
        <v>1</v>
      </c>
    </row>
    <row r="6" spans="1:22" x14ac:dyDescent="0.25">
      <c r="A6" s="25">
        <v>1</v>
      </c>
      <c r="B6" s="134" t="s">
        <v>9</v>
      </c>
      <c r="C6" s="27" t="s">
        <v>11</v>
      </c>
      <c r="D6" s="92">
        <f>Cenik_EE_C_2024!D6*Cenik_EE_C_2024_s_DPH!$J$1</f>
        <v>5479.6664999999994</v>
      </c>
      <c r="E6" s="92">
        <f>Cenik_EE_C_2024!E6*Cenik_EE_C_2024_s_DPH!$J$1</f>
        <v>5479.6664999999994</v>
      </c>
      <c r="F6" s="92">
        <f>Cenik_EE_C_2024!F6*Cenik_EE_C_2024_s_DPH!$J$1</f>
        <v>5479.6664999999994</v>
      </c>
      <c r="G6" s="92">
        <f>Cenik_EE_C_2024!G6*Cenik_EE_C_2024_s_DPH!$J$1</f>
        <v>5479.6664999999994</v>
      </c>
      <c r="H6" s="92">
        <f>Cenik_EE_C_2024!H6*Cenik_EE_C_2024_s_DPH!$J$1</f>
        <v>5479.6664999999994</v>
      </c>
      <c r="I6" s="92">
        <f>Cenik_EE_C_2024!I6*Cenik_EE_C_2024_s_DPH!$J$1</f>
        <v>5479.6664999999994</v>
      </c>
      <c r="J6" s="92">
        <f>Cenik_EE_C_2024!J6*Cenik_EE_C_2024_s_DPH!$J$1</f>
        <v>5479.6664999999994</v>
      </c>
      <c r="K6" s="92">
        <f>Cenik_EE_C_2024!K6*Cenik_EE_C_2024_s_DPH!$J$1</f>
        <v>5479.6664999999994</v>
      </c>
      <c r="L6" s="92">
        <f>Cenik_EE_C_2024!L6*Cenik_EE_C_2024_s_DPH!$J$1</f>
        <v>5479.6664999999994</v>
      </c>
      <c r="M6" s="92">
        <f>Cenik_EE_C_2024!M6*Cenik_EE_C_2024_s_DPH!$J$1</f>
        <v>5479.6664999999994</v>
      </c>
      <c r="N6" s="92">
        <f>Cenik_EE_C_2024!N6*Cenik_EE_C_2024_s_DPH!$J$1</f>
        <v>5479.6664999999994</v>
      </c>
      <c r="O6" s="135">
        <f>Cenik_EE_C_2024!O6*Cenik_EE_C_2024_s_DPH!$J$1</f>
        <v>5479.6664999999994</v>
      </c>
      <c r="Q6" s="5"/>
    </row>
    <row r="7" spans="1:22" x14ac:dyDescent="0.25">
      <c r="A7" s="25">
        <v>2</v>
      </c>
      <c r="B7" s="136" t="s">
        <v>10</v>
      </c>
      <c r="C7" s="29" t="s">
        <v>11</v>
      </c>
      <c r="D7" s="156"/>
      <c r="E7" s="132"/>
      <c r="F7" s="132"/>
      <c r="G7" s="131">
        <f>Cenik_EE_C_2024!G7*Cenik_EE_C_2024_s_DPH!$J$1</f>
        <v>3768.3029999999999</v>
      </c>
      <c r="H7" s="131">
        <f>Cenik_EE_C_2024!H7*Cenik_EE_C_2024_s_DPH!$J$1</f>
        <v>3768.3029999999999</v>
      </c>
      <c r="I7" s="131">
        <f>Cenik_EE_C_2024!I7*Cenik_EE_C_2024_s_DPH!$J$1</f>
        <v>3768.3029999999999</v>
      </c>
      <c r="J7" s="131">
        <f>Cenik_EE_C_2024!J7*Cenik_EE_C_2024_s_DPH!$J$1</f>
        <v>3768.3029999999999</v>
      </c>
      <c r="K7" s="131">
        <f>Cenik_EE_C_2024!K7*Cenik_EE_C_2024_s_DPH!$J$1</f>
        <v>3768.3029999999999</v>
      </c>
      <c r="L7" s="131">
        <f>Cenik_EE_C_2024!L7*Cenik_EE_C_2024_s_DPH!$J$1</f>
        <v>3768.3029999999999</v>
      </c>
      <c r="M7" s="131">
        <f>Cenik_EE_C_2024!M7*Cenik_EE_C_2024_s_DPH!$J$1</f>
        <v>3768.3029999999999</v>
      </c>
      <c r="N7" s="131">
        <f>Cenik_EE_C_2024!N7*Cenik_EE_C_2024_s_DPH!$J$1</f>
        <v>3768.3029999999999</v>
      </c>
      <c r="O7" s="157"/>
    </row>
    <row r="8" spans="1:22" x14ac:dyDescent="0.25">
      <c r="A8" s="25">
        <v>3</v>
      </c>
      <c r="B8" s="71" t="s">
        <v>12</v>
      </c>
      <c r="C8" s="31" t="s">
        <v>13</v>
      </c>
      <c r="D8" s="76">
        <f>Cenik_EE_C_2024!D8*Cenik_EE_C_2024_s_DPH!$J$1</f>
        <v>154.88</v>
      </c>
      <c r="E8" s="76">
        <f>Cenik_EE_C_2024!E8*Cenik_EE_C_2024_s_DPH!$J$1</f>
        <v>154.88</v>
      </c>
      <c r="F8" s="76">
        <f>Cenik_EE_C_2024!F8*Cenik_EE_C_2024_s_DPH!$J$1</f>
        <v>154.88</v>
      </c>
      <c r="G8" s="76">
        <f>Cenik_EE_C_2024!G8*Cenik_EE_C_2024_s_DPH!$J$1</f>
        <v>154.88</v>
      </c>
      <c r="H8" s="76">
        <f>Cenik_EE_C_2024!H8*Cenik_EE_C_2024_s_DPH!$J$1</f>
        <v>154.88</v>
      </c>
      <c r="I8" s="76">
        <f>Cenik_EE_C_2024!I8*Cenik_EE_C_2024_s_DPH!$J$1</f>
        <v>154.88</v>
      </c>
      <c r="J8" s="76">
        <f>Cenik_EE_C_2024!J8*Cenik_EE_C_2024_s_DPH!$J$1</f>
        <v>154.88</v>
      </c>
      <c r="K8" s="76">
        <f>Cenik_EE_C_2024!K8*Cenik_EE_C_2024_s_DPH!$J$1</f>
        <v>154.88</v>
      </c>
      <c r="L8" s="76">
        <f>Cenik_EE_C_2024!L8*Cenik_EE_C_2024_s_DPH!$J$1</f>
        <v>154.88</v>
      </c>
      <c r="M8" s="76">
        <f>Cenik_EE_C_2024!M8*Cenik_EE_C_2024_s_DPH!$J$1</f>
        <v>154.88</v>
      </c>
      <c r="N8" s="76">
        <f>Cenik_EE_C_2024!N8*Cenik_EE_C_2024_s_DPH!$J$1</f>
        <v>154.88</v>
      </c>
      <c r="O8" s="139">
        <f>Cenik_EE_C_2024!O8*Cenik_EE_C_2024_s_DPH!$J$1</f>
        <v>154.88</v>
      </c>
    </row>
    <row r="9" spans="1:22" x14ac:dyDescent="0.25">
      <c r="A9" s="25"/>
      <c r="B9" s="3" t="s">
        <v>14</v>
      </c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22" x14ac:dyDescent="0.25">
      <c r="A10" s="35" t="s">
        <v>1</v>
      </c>
      <c r="B10" s="140" t="s">
        <v>57</v>
      </c>
      <c r="C10" s="141"/>
      <c r="D10" s="23" t="s">
        <v>1</v>
      </c>
      <c r="E10" s="23" t="s">
        <v>1</v>
      </c>
      <c r="F10" s="23"/>
      <c r="G10" s="23" t="s">
        <v>1</v>
      </c>
      <c r="H10" s="23" t="s">
        <v>1</v>
      </c>
      <c r="I10" s="23" t="s">
        <v>1</v>
      </c>
      <c r="J10" s="23" t="s">
        <v>1</v>
      </c>
      <c r="K10" s="23" t="s">
        <v>1</v>
      </c>
      <c r="L10" s="23"/>
      <c r="M10" s="23"/>
      <c r="N10" s="23" t="s">
        <v>1</v>
      </c>
      <c r="O10" s="24" t="s">
        <v>1</v>
      </c>
    </row>
    <row r="11" spans="1:22" x14ac:dyDescent="0.25">
      <c r="A11" s="25">
        <v>4</v>
      </c>
      <c r="B11" s="134" t="s">
        <v>9</v>
      </c>
      <c r="C11" s="27" t="s">
        <v>11</v>
      </c>
      <c r="D11" s="92">
        <f>Cenik_EE_C_2024!D11*Cenik_EE_C_2024_s_DPH!$J$1</f>
        <v>3901.2335999999996</v>
      </c>
      <c r="E11" s="92">
        <f>Cenik_EE_C_2024!E11*Cenik_EE_C_2024_s_DPH!$J$1</f>
        <v>2849.1749</v>
      </c>
      <c r="F11" s="92">
        <f>Cenik_EE_C_2024!F11*Cenik_EE_C_2024_s_DPH!$J$1</f>
        <v>1490.72</v>
      </c>
      <c r="G11" s="92">
        <f>Cenik_EE_C_2024!G11*Cenik_EE_C_2024_s_DPH!$J$1</f>
        <v>2654.5826999999999</v>
      </c>
      <c r="H11" s="92">
        <f>Cenik_EE_C_2024!H11*Cenik_EE_C_2024_s_DPH!$J$1</f>
        <v>1710.3954999999999</v>
      </c>
      <c r="I11" s="92">
        <f>Cenik_EE_C_2024!I11*Cenik_EE_C_2024_s_DPH!$J$1</f>
        <v>2654.5826999999999</v>
      </c>
      <c r="J11" s="92">
        <f>Cenik_EE_C_2024!J11*Cenik_EE_C_2024_s_DPH!$J$1</f>
        <v>1364.1176999999998</v>
      </c>
      <c r="K11" s="92">
        <f>Cenik_EE_C_2024!K11*Cenik_EE_C_2024_s_DPH!$J$1</f>
        <v>790.58979999999997</v>
      </c>
      <c r="L11" s="92">
        <f>Cenik_EE_C_2024!L11*Cenik_EE_C_2024_s_DPH!$J$1</f>
        <v>3901.2335999999996</v>
      </c>
      <c r="M11" s="92">
        <f>Cenik_EE_C_2024!M11*Cenik_EE_C_2024_s_DPH!$J$1</f>
        <v>790.58979999999997</v>
      </c>
      <c r="N11" s="92">
        <f>Cenik_EE_C_2024!N11*Cenik_EE_C_2024_s_DPH!$J$1</f>
        <v>790.58979999999997</v>
      </c>
      <c r="O11" s="135">
        <f>Cenik_EE_C_2024!O11*Cenik_EE_C_2024_s_DPH!$J$1</f>
        <v>746.54579999999999</v>
      </c>
    </row>
    <row r="12" spans="1:22" x14ac:dyDescent="0.25">
      <c r="A12" s="25">
        <v>5</v>
      </c>
      <c r="B12" s="71" t="s">
        <v>10</v>
      </c>
      <c r="C12" s="31" t="s">
        <v>11</v>
      </c>
      <c r="D12" s="146"/>
      <c r="E12" s="146"/>
      <c r="F12" s="146"/>
      <c r="G12" s="76">
        <f>Cenik_EE_C_2024!G12*Cenik_EE_C_2024_s_DPH!$J$1</f>
        <v>530.08889999999997</v>
      </c>
      <c r="H12" s="76">
        <f>Cenik_EE_C_2024!H12*Cenik_EE_C_2024_s_DPH!$J$1</f>
        <v>530.08889999999997</v>
      </c>
      <c r="I12" s="76">
        <f>Cenik_EE_C_2024!I12*Cenik_EE_C_2024_s_DPH!$J$1</f>
        <v>530.08889999999997</v>
      </c>
      <c r="J12" s="76">
        <f>Cenik_EE_C_2024!J12*Cenik_EE_C_2024_s_DPH!$J$1</f>
        <v>530.08889999999997</v>
      </c>
      <c r="K12" s="76">
        <f>Cenik_EE_C_2024!K12*Cenik_EE_C_2024_s_DPH!$J$1</f>
        <v>530.08889999999997</v>
      </c>
      <c r="L12" s="76">
        <f>Cenik_EE_C_2024!L12*Cenik_EE_C_2024_s_DPH!$J$1</f>
        <v>530.08889999999997</v>
      </c>
      <c r="M12" s="76">
        <f>Cenik_EE_C_2024!M12*Cenik_EE_C_2024_s_DPH!$J$1</f>
        <v>530.08889999999997</v>
      </c>
      <c r="N12" s="76">
        <f>Cenik_EE_C_2024!N12*Cenik_EE_C_2024_s_DPH!$J$1</f>
        <v>530.08889999999997</v>
      </c>
      <c r="O12" s="139"/>
    </row>
    <row r="13" spans="1:22" x14ac:dyDescent="0.25">
      <c r="A13" s="35" t="s">
        <v>1</v>
      </c>
      <c r="B13" s="142" t="s">
        <v>58</v>
      </c>
      <c r="C13" s="143"/>
      <c r="D13" s="143"/>
      <c r="E13" s="143"/>
      <c r="F13" s="144"/>
      <c r="G13" s="144" t="s">
        <v>1</v>
      </c>
      <c r="H13" s="144" t="s">
        <v>1</v>
      </c>
      <c r="I13" s="144" t="s">
        <v>1</v>
      </c>
      <c r="J13" s="144" t="s">
        <v>1</v>
      </c>
      <c r="K13" s="144" t="s">
        <v>1</v>
      </c>
      <c r="L13" s="144"/>
      <c r="M13" s="144"/>
      <c r="N13" s="144" t="s">
        <v>1</v>
      </c>
      <c r="O13" s="24" t="s">
        <v>1</v>
      </c>
    </row>
    <row r="14" spans="1:22" x14ac:dyDescent="0.25">
      <c r="A14" s="25">
        <v>6</v>
      </c>
      <c r="B14" s="134" t="s">
        <v>15</v>
      </c>
      <c r="C14" s="158" t="s">
        <v>13</v>
      </c>
      <c r="D14" s="92">
        <f>Cenik_EE_C_2024!D14*Cenik_EE_C_2024_s_DPH!$J$1</f>
        <v>64.13</v>
      </c>
      <c r="E14" s="92">
        <f>Cenik_EE_C_2024!E14*Cenik_EE_C_2024_s_DPH!$J$1</f>
        <v>154.88</v>
      </c>
      <c r="F14" s="92">
        <f>Cenik_EE_C_2024!F14*Cenik_EE_C_2024_s_DPH!$J$1</f>
        <v>876.04</v>
      </c>
      <c r="G14" s="92">
        <f>Cenik_EE_C_2024!G14*Cenik_EE_C_2024_s_DPH!$J$1</f>
        <v>206.91</v>
      </c>
      <c r="H14" s="92">
        <f>Cenik_EE_C_2024!H14*Cenik_EE_C_2024_s_DPH!$J$1</f>
        <v>543.29</v>
      </c>
      <c r="I14" s="92">
        <f>Cenik_EE_C_2024!I14*Cenik_EE_C_2024_s_DPH!$J$1</f>
        <v>196.01999999999998</v>
      </c>
      <c r="J14" s="92">
        <f>Cenik_EE_C_2024!J14*Cenik_EE_C_2024_s_DPH!$J$1</f>
        <v>550.54999999999995</v>
      </c>
      <c r="K14" s="92">
        <f>Cenik_EE_C_2024!K14*Cenik_EE_C_2024_s_DPH!$J$1</f>
        <v>550.54999999999995</v>
      </c>
      <c r="L14" s="92">
        <f>Cenik_EE_C_2024!L14*Cenik_EE_C_2024_s_DPH!$J$1</f>
        <v>550.54999999999995</v>
      </c>
      <c r="M14" s="92">
        <f>Cenik_EE_C_2024!M14*Cenik_EE_C_2024_s_DPH!$J$1</f>
        <v>550.54999999999995</v>
      </c>
      <c r="N14" s="92">
        <f>Cenik_EE_C_2024!N14*Cenik_EE_C_2024_s_DPH!$J$1</f>
        <v>550.54999999999995</v>
      </c>
      <c r="O14" s="135">
        <f>Cenik_EE_C_2024!O14*Cenik_EE_C_2024_s_DPH!$J$1</f>
        <v>196.01999999999998</v>
      </c>
      <c r="Q14" s="5"/>
      <c r="R14" s="5"/>
      <c r="S14" s="5"/>
      <c r="T14" s="5"/>
      <c r="V14" s="5"/>
    </row>
    <row r="15" spans="1:22" x14ac:dyDescent="0.25">
      <c r="A15" s="25">
        <v>7</v>
      </c>
      <c r="B15" s="136" t="s">
        <v>16</v>
      </c>
      <c r="C15" s="159" t="s">
        <v>13</v>
      </c>
      <c r="D15" s="131">
        <f>Cenik_EE_C_2024!D15*Cenik_EE_C_2024_s_DPH!$J$1</f>
        <v>102.85</v>
      </c>
      <c r="E15" s="131">
        <f>Cenik_EE_C_2024!E15*Cenik_EE_C_2024_s_DPH!$J$1</f>
        <v>246.84</v>
      </c>
      <c r="F15" s="131">
        <f>Cenik_EE_C_2024!F15*Cenik_EE_C_2024_s_DPH!$J$1</f>
        <v>1402.3899999999999</v>
      </c>
      <c r="G15" s="131">
        <f>Cenik_EE_C_2024!G15*Cenik_EE_C_2024_s_DPH!$J$1</f>
        <v>331.53999999999996</v>
      </c>
      <c r="H15" s="131">
        <f>Cenik_EE_C_2024!H15*Cenik_EE_C_2024_s_DPH!$J$1</f>
        <v>869.99</v>
      </c>
      <c r="I15" s="131">
        <f>Cenik_EE_C_2024!I15*Cenik_EE_C_2024_s_DPH!$J$1</f>
        <v>314.59999999999997</v>
      </c>
      <c r="J15" s="131">
        <f>Cenik_EE_C_2024!J15*Cenik_EE_C_2024_s_DPH!$J$1</f>
        <v>879.67</v>
      </c>
      <c r="K15" s="131">
        <f>Cenik_EE_C_2024!K15*Cenik_EE_C_2024_s_DPH!$J$1</f>
        <v>879.67</v>
      </c>
      <c r="L15" s="131">
        <f>Cenik_EE_C_2024!L15*Cenik_EE_C_2024_s_DPH!$J$1</f>
        <v>879.67</v>
      </c>
      <c r="M15" s="131">
        <f>Cenik_EE_C_2024!M15*Cenik_EE_C_2024_s_DPH!$J$1</f>
        <v>879.67</v>
      </c>
      <c r="N15" s="131">
        <f>Cenik_EE_C_2024!N15*Cenik_EE_C_2024_s_DPH!$J$1</f>
        <v>879.67</v>
      </c>
      <c r="O15" s="137">
        <f>Cenik_EE_C_2024!O15*Cenik_EE_C_2024_s_DPH!$J$1</f>
        <v>314.59999999999997</v>
      </c>
      <c r="R15" s="5"/>
    </row>
    <row r="16" spans="1:22" x14ac:dyDescent="0.25">
      <c r="A16" s="25">
        <v>8</v>
      </c>
      <c r="B16" s="138" t="s">
        <v>17</v>
      </c>
      <c r="C16" s="160" t="s">
        <v>13</v>
      </c>
      <c r="D16" s="131">
        <f>Cenik_EE_C_2024!D16*Cenik_EE_C_2024_s_DPH!$J$1</f>
        <v>128.26</v>
      </c>
      <c r="E16" s="131">
        <f>Cenik_EE_C_2024!E16*Cenik_EE_C_2024_s_DPH!$J$1</f>
        <v>308.55</v>
      </c>
      <c r="F16" s="131">
        <f>Cenik_EE_C_2024!F16*Cenik_EE_C_2024_s_DPH!$J$1</f>
        <v>1752.08</v>
      </c>
      <c r="G16" s="131">
        <f>Cenik_EE_C_2024!G16*Cenik_EE_C_2024_s_DPH!$J$1</f>
        <v>413.82</v>
      </c>
      <c r="H16" s="131">
        <f>Cenik_EE_C_2024!H16*Cenik_EE_C_2024_s_DPH!$J$1</f>
        <v>1086.58</v>
      </c>
      <c r="I16" s="131">
        <f>Cenik_EE_C_2024!I16*Cenik_EE_C_2024_s_DPH!$J$1</f>
        <v>393.25</v>
      </c>
      <c r="J16" s="131">
        <f>Cenik_EE_C_2024!J16*Cenik_EE_C_2024_s_DPH!$J$1</f>
        <v>1099.8899999999999</v>
      </c>
      <c r="K16" s="131">
        <f>Cenik_EE_C_2024!K16*Cenik_EE_C_2024_s_DPH!$J$1</f>
        <v>1099.8899999999999</v>
      </c>
      <c r="L16" s="131">
        <f>Cenik_EE_C_2024!L16*Cenik_EE_C_2024_s_DPH!$J$1</f>
        <v>1099.8899999999999</v>
      </c>
      <c r="M16" s="131">
        <f>Cenik_EE_C_2024!M16*Cenik_EE_C_2024_s_DPH!$J$1</f>
        <v>1099.8899999999999</v>
      </c>
      <c r="N16" s="131">
        <f>Cenik_EE_C_2024!N16*Cenik_EE_C_2024_s_DPH!$J$1</f>
        <v>1099.8899999999999</v>
      </c>
      <c r="O16" s="137">
        <f>Cenik_EE_C_2024!O16*Cenik_EE_C_2024_s_DPH!$J$1</f>
        <v>393.25</v>
      </c>
      <c r="R16" s="5"/>
    </row>
    <row r="17" spans="1:18" x14ac:dyDescent="0.25">
      <c r="A17" s="25">
        <v>9</v>
      </c>
      <c r="B17" s="136" t="s">
        <v>18</v>
      </c>
      <c r="C17" s="159" t="s">
        <v>13</v>
      </c>
      <c r="D17" s="131">
        <f>Cenik_EE_C_2024!D17*Cenik_EE_C_2024_s_DPH!$J$1</f>
        <v>160.93</v>
      </c>
      <c r="E17" s="131">
        <f>Cenik_EE_C_2024!E17*Cenik_EE_C_2024_s_DPH!$J$1</f>
        <v>385.99</v>
      </c>
      <c r="F17" s="131">
        <f>Cenik_EE_C_2024!F17*Cenik_EE_C_2024_s_DPH!$J$1</f>
        <v>2191.31</v>
      </c>
      <c r="G17" s="131">
        <f>Cenik_EE_C_2024!G17*Cenik_EE_C_2024_s_DPH!$J$1</f>
        <v>517.88</v>
      </c>
      <c r="H17" s="131">
        <f>Cenik_EE_C_2024!H17*Cenik_EE_C_2024_s_DPH!$J$1</f>
        <v>1358.83</v>
      </c>
      <c r="I17" s="131">
        <f>Cenik_EE_C_2024!I17*Cenik_EE_C_2024_s_DPH!$J$1</f>
        <v>491.26</v>
      </c>
      <c r="J17" s="131">
        <f>Cenik_EE_C_2024!J17*Cenik_EE_C_2024_s_DPH!$J$1</f>
        <v>1374.56</v>
      </c>
      <c r="K17" s="131">
        <f>Cenik_EE_C_2024!K17*Cenik_EE_C_2024_s_DPH!$J$1</f>
        <v>1374.56</v>
      </c>
      <c r="L17" s="131">
        <f>Cenik_EE_C_2024!L17*Cenik_EE_C_2024_s_DPH!$J$1</f>
        <v>1374.56</v>
      </c>
      <c r="M17" s="131">
        <f>Cenik_EE_C_2024!M17*Cenik_EE_C_2024_s_DPH!$J$1</f>
        <v>1374.56</v>
      </c>
      <c r="N17" s="131">
        <f>Cenik_EE_C_2024!N17*Cenik_EE_C_2024_s_DPH!$J$1</f>
        <v>1374.56</v>
      </c>
      <c r="O17" s="137">
        <f>Cenik_EE_C_2024!O17*Cenik_EE_C_2024_s_DPH!$J$1</f>
        <v>491.26</v>
      </c>
      <c r="R17" s="5"/>
    </row>
    <row r="18" spans="1:18" x14ac:dyDescent="0.25">
      <c r="A18" s="25">
        <v>10</v>
      </c>
      <c r="B18" s="136" t="s">
        <v>19</v>
      </c>
      <c r="C18" s="159" t="s">
        <v>13</v>
      </c>
      <c r="D18" s="131">
        <f>Cenik_EE_C_2024!D18*Cenik_EE_C_2024_s_DPH!$J$1</f>
        <v>205.7</v>
      </c>
      <c r="E18" s="131">
        <f>Cenik_EE_C_2024!E18*Cenik_EE_C_2024_s_DPH!$J$1</f>
        <v>493.68</v>
      </c>
      <c r="F18" s="131">
        <f>Cenik_EE_C_2024!F18*Cenik_EE_C_2024_s_DPH!$J$1</f>
        <v>2803.5699999999997</v>
      </c>
      <c r="G18" s="131">
        <f>Cenik_EE_C_2024!G18*Cenik_EE_C_2024_s_DPH!$J$1</f>
        <v>661.87</v>
      </c>
      <c r="H18" s="131">
        <f>Cenik_EE_C_2024!H18*Cenik_EE_C_2024_s_DPH!$J$1</f>
        <v>1738.77</v>
      </c>
      <c r="I18" s="131">
        <f>Cenik_EE_C_2024!I18*Cenik_EE_C_2024_s_DPH!$J$1</f>
        <v>627.99</v>
      </c>
      <c r="J18" s="131">
        <f>Cenik_EE_C_2024!J18*Cenik_EE_C_2024_s_DPH!$J$1</f>
        <v>1759.34</v>
      </c>
      <c r="K18" s="131">
        <f>Cenik_EE_C_2024!K18*Cenik_EE_C_2024_s_DPH!$J$1</f>
        <v>1759.34</v>
      </c>
      <c r="L18" s="131">
        <f>Cenik_EE_C_2024!L18*Cenik_EE_C_2024_s_DPH!$J$1</f>
        <v>1759.34</v>
      </c>
      <c r="M18" s="131">
        <f>Cenik_EE_C_2024!M18*Cenik_EE_C_2024_s_DPH!$J$1</f>
        <v>1759.34</v>
      </c>
      <c r="N18" s="131">
        <f>Cenik_EE_C_2024!N18*Cenik_EE_C_2024_s_DPH!$J$1</f>
        <v>1759.34</v>
      </c>
      <c r="O18" s="137">
        <f>Cenik_EE_C_2024!O18*Cenik_EE_C_2024_s_DPH!$J$1</f>
        <v>627.99</v>
      </c>
      <c r="R18" s="5"/>
    </row>
    <row r="19" spans="1:18" x14ac:dyDescent="0.25">
      <c r="A19" s="25">
        <v>11</v>
      </c>
      <c r="B19" s="136" t="s">
        <v>20</v>
      </c>
      <c r="C19" s="159" t="s">
        <v>13</v>
      </c>
      <c r="D19" s="131">
        <f>Cenik_EE_C_2024!D19*Cenik_EE_C_2024_s_DPH!$J$1</f>
        <v>256.52</v>
      </c>
      <c r="E19" s="131">
        <f>Cenik_EE_C_2024!E19*Cenik_EE_C_2024_s_DPH!$J$1</f>
        <v>617.1</v>
      </c>
      <c r="F19" s="131">
        <f>Cenik_EE_C_2024!F19*Cenik_EE_C_2024_s_DPH!$J$1</f>
        <v>3505.37</v>
      </c>
      <c r="G19" s="131">
        <f>Cenik_EE_C_2024!G19*Cenik_EE_C_2024_s_DPH!$J$1</f>
        <v>827.64</v>
      </c>
      <c r="H19" s="131">
        <f>Cenik_EE_C_2024!H19*Cenik_EE_C_2024_s_DPH!$J$1</f>
        <v>2173.16</v>
      </c>
      <c r="I19" s="131">
        <f>Cenik_EE_C_2024!I19*Cenik_EE_C_2024_s_DPH!$J$1</f>
        <v>785.29</v>
      </c>
      <c r="J19" s="131">
        <f>Cenik_EE_C_2024!J19*Cenik_EE_C_2024_s_DPH!$J$1</f>
        <v>2199.7799999999997</v>
      </c>
      <c r="K19" s="131">
        <f>Cenik_EE_C_2024!K19*Cenik_EE_C_2024_s_DPH!$J$1</f>
        <v>2199.7799999999997</v>
      </c>
      <c r="L19" s="131">
        <f>Cenik_EE_C_2024!L19*Cenik_EE_C_2024_s_DPH!$J$1</f>
        <v>2221.56</v>
      </c>
      <c r="M19" s="131">
        <f>Cenik_EE_C_2024!M19*Cenik_EE_C_2024_s_DPH!$J$1</f>
        <v>2199.7799999999997</v>
      </c>
      <c r="N19" s="131">
        <f>Cenik_EE_C_2024!N19*Cenik_EE_C_2024_s_DPH!$J$1</f>
        <v>2199.7799999999997</v>
      </c>
      <c r="O19" s="137">
        <f>Cenik_EE_C_2024!O19*Cenik_EE_C_2024_s_DPH!$J$1</f>
        <v>785.29</v>
      </c>
      <c r="R19" s="5"/>
    </row>
    <row r="20" spans="1:18" x14ac:dyDescent="0.25">
      <c r="A20" s="25">
        <v>12</v>
      </c>
      <c r="B20" s="136" t="s">
        <v>21</v>
      </c>
      <c r="C20" s="159" t="s">
        <v>13</v>
      </c>
      <c r="D20" s="131">
        <f>Cenik_EE_C_2024!D20*Cenik_EE_C_2024_s_DPH!$J$1</f>
        <v>321.86</v>
      </c>
      <c r="E20" s="131">
        <f>Cenik_EE_C_2024!E20*Cenik_EE_C_2024_s_DPH!$J$1</f>
        <v>771.98</v>
      </c>
      <c r="F20" s="131">
        <f>Cenik_EE_C_2024!F20*Cenik_EE_C_2024_s_DPH!$J$1</f>
        <v>4381.41</v>
      </c>
      <c r="G20" s="131">
        <f>Cenik_EE_C_2024!G20*Cenik_EE_C_2024_s_DPH!$J$1</f>
        <v>1034.55</v>
      </c>
      <c r="H20" s="131">
        <f>Cenik_EE_C_2024!H20*Cenik_EE_C_2024_s_DPH!$J$1</f>
        <v>2717.66</v>
      </c>
      <c r="I20" s="131">
        <f>Cenik_EE_C_2024!I20*Cenik_EE_C_2024_s_DPH!$J$1</f>
        <v>982.52</v>
      </c>
      <c r="J20" s="131">
        <f>Cenik_EE_C_2024!J20*Cenik_EE_C_2024_s_DPH!$J$1</f>
        <v>2750.33</v>
      </c>
      <c r="K20" s="131">
        <f>Cenik_EE_C_2024!K20*Cenik_EE_C_2024_s_DPH!$J$1</f>
        <v>2750.33</v>
      </c>
      <c r="L20" s="131">
        <f>Cenik_EE_C_2024!L20*Cenik_EE_C_2024_s_DPH!$J$1</f>
        <v>2804.7799999999997</v>
      </c>
      <c r="M20" s="131">
        <f>Cenik_EE_C_2024!M20*Cenik_EE_C_2024_s_DPH!$J$1</f>
        <v>2750.33</v>
      </c>
      <c r="N20" s="131">
        <f>Cenik_EE_C_2024!N20*Cenik_EE_C_2024_s_DPH!$J$1</f>
        <v>2750.33</v>
      </c>
      <c r="O20" s="137">
        <f>Cenik_EE_C_2024!O20*Cenik_EE_C_2024_s_DPH!$J$1</f>
        <v>982.52</v>
      </c>
      <c r="R20" s="5"/>
    </row>
    <row r="21" spans="1:18" x14ac:dyDescent="0.25">
      <c r="A21" s="25">
        <v>13</v>
      </c>
      <c r="B21" s="136" t="s">
        <v>22</v>
      </c>
      <c r="C21" s="159" t="s">
        <v>13</v>
      </c>
      <c r="D21" s="131">
        <f>Cenik_EE_C_2024!D21*Cenik_EE_C_2024_s_DPH!$J$1</f>
        <v>405.34999999999997</v>
      </c>
      <c r="E21" s="131">
        <f>Cenik_EE_C_2024!E21*Cenik_EE_C_2024_s_DPH!$J$1</f>
        <v>971.63</v>
      </c>
      <c r="F21" s="131">
        <f>Cenik_EE_C_2024!F21*Cenik_EE_C_2024_s_DPH!$J$1</f>
        <v>5520.0199999999995</v>
      </c>
      <c r="G21" s="131">
        <f>Cenik_EE_C_2024!G21*Cenik_EE_C_2024_s_DPH!$J$1</f>
        <v>1303.17</v>
      </c>
      <c r="H21" s="131">
        <f>Cenik_EE_C_2024!H21*Cenik_EE_C_2024_s_DPH!$J$1</f>
        <v>3423.0899999999997</v>
      </c>
      <c r="I21" s="131">
        <f>Cenik_EE_C_2024!I21*Cenik_EE_C_2024_s_DPH!$J$1</f>
        <v>1236.6199999999999</v>
      </c>
      <c r="J21" s="131">
        <f>Cenik_EE_C_2024!J21*Cenik_EE_C_2024_s_DPH!$J$1</f>
        <v>3464.23</v>
      </c>
      <c r="K21" s="131">
        <f>Cenik_EE_C_2024!K21*Cenik_EE_C_2024_s_DPH!$J$1</f>
        <v>3464.23</v>
      </c>
      <c r="L21" s="131">
        <f>Cenik_EE_C_2024!L21*Cenik_EE_C_2024_s_DPH!$J$1</f>
        <v>3640.89</v>
      </c>
      <c r="M21" s="131">
        <f>Cenik_EE_C_2024!M21*Cenik_EE_C_2024_s_DPH!$J$1</f>
        <v>3464.23</v>
      </c>
      <c r="N21" s="131">
        <f>Cenik_EE_C_2024!N21*Cenik_EE_C_2024_s_DPH!$J$1</f>
        <v>3464.23</v>
      </c>
      <c r="O21" s="137">
        <f>Cenik_EE_C_2024!O21*Cenik_EE_C_2024_s_DPH!$J$1</f>
        <v>1236.6199999999999</v>
      </c>
      <c r="R21" s="5"/>
    </row>
    <row r="22" spans="1:18" x14ac:dyDescent="0.25">
      <c r="A22" s="25">
        <v>14</v>
      </c>
      <c r="B22" s="136" t="s">
        <v>23</v>
      </c>
      <c r="C22" s="159" t="s">
        <v>13</v>
      </c>
      <c r="D22" s="131">
        <f>Cenik_EE_C_2024!D22*Cenik_EE_C_2024_s_DPH!$J$1</f>
        <v>514.25</v>
      </c>
      <c r="E22" s="131">
        <f>Cenik_EE_C_2024!E22*Cenik_EE_C_2024_s_DPH!$J$1</f>
        <v>1234.2</v>
      </c>
      <c r="F22" s="131">
        <f>Cenik_EE_C_2024!F22*Cenik_EE_C_2024_s_DPH!$J$1</f>
        <v>7010.74</v>
      </c>
      <c r="G22" s="131">
        <f>Cenik_EE_C_2024!G22*Cenik_EE_C_2024_s_DPH!$J$1</f>
        <v>1655.28</v>
      </c>
      <c r="H22" s="131">
        <f>Cenik_EE_C_2024!H22*Cenik_EE_C_2024_s_DPH!$J$1</f>
        <v>4347.53</v>
      </c>
      <c r="I22" s="131">
        <f>Cenik_EE_C_2024!I22*Cenik_EE_C_2024_s_DPH!$J$1</f>
        <v>1570.58</v>
      </c>
      <c r="J22" s="131">
        <f>Cenik_EE_C_2024!J22*Cenik_EE_C_2024_s_DPH!$J$1</f>
        <v>4399.5599999999995</v>
      </c>
      <c r="K22" s="131">
        <f>Cenik_EE_C_2024!K22*Cenik_EE_C_2024_s_DPH!$J$1</f>
        <v>4399.5599999999995</v>
      </c>
      <c r="L22" s="131">
        <f>Cenik_EE_C_2024!L22*Cenik_EE_C_2024_s_DPH!$J$1</f>
        <v>5177.59</v>
      </c>
      <c r="M22" s="131">
        <f>Cenik_EE_C_2024!M22*Cenik_EE_C_2024_s_DPH!$J$1</f>
        <v>4399.5599999999995</v>
      </c>
      <c r="N22" s="131">
        <f>Cenik_EE_C_2024!N22*Cenik_EE_C_2024_s_DPH!$J$1</f>
        <v>4399.5599999999995</v>
      </c>
      <c r="O22" s="137">
        <f>Cenik_EE_C_2024!O22*Cenik_EE_C_2024_s_DPH!$J$1</f>
        <v>1570.58</v>
      </c>
      <c r="R22" s="5"/>
    </row>
    <row r="23" spans="1:18" x14ac:dyDescent="0.25">
      <c r="A23" s="25">
        <v>15</v>
      </c>
      <c r="B23" s="136" t="s">
        <v>24</v>
      </c>
      <c r="C23" s="159" t="s">
        <v>13</v>
      </c>
      <c r="D23" s="131">
        <f>Cenik_EE_C_2024!D23*Cenik_EE_C_2024_s_DPH!$J$1</f>
        <v>642.51</v>
      </c>
      <c r="E23" s="131">
        <f>Cenik_EE_C_2024!E23*Cenik_EE_C_2024_s_DPH!$J$1</f>
        <v>1542.75</v>
      </c>
      <c r="F23" s="131">
        <f>Cenik_EE_C_2024!F23*Cenik_EE_C_2024_s_DPH!$J$1</f>
        <v>8762.82</v>
      </c>
      <c r="G23" s="131">
        <f>Cenik_EE_C_2024!G23*Cenik_EE_C_2024_s_DPH!$J$1</f>
        <v>2069.1</v>
      </c>
      <c r="H23" s="131">
        <f>Cenik_EE_C_2024!H23*Cenik_EE_C_2024_s_DPH!$J$1</f>
        <v>5434.11</v>
      </c>
      <c r="I23" s="131">
        <f>Cenik_EE_C_2024!I23*Cenik_EE_C_2024_s_DPH!$J$1</f>
        <v>1963.83</v>
      </c>
      <c r="J23" s="131">
        <f>Cenik_EE_C_2024!J23*Cenik_EE_C_2024_s_DPH!$J$1</f>
        <v>5499.45</v>
      </c>
      <c r="K23" s="131">
        <f>Cenik_EE_C_2024!K23*Cenik_EE_C_2024_s_DPH!$J$1</f>
        <v>5499.45</v>
      </c>
      <c r="L23" s="131">
        <f>Cenik_EE_C_2024!L23*Cenik_EE_C_2024_s_DPH!$J$1</f>
        <v>7857.74</v>
      </c>
      <c r="M23" s="131">
        <f>Cenik_EE_C_2024!M23*Cenik_EE_C_2024_s_DPH!$J$1</f>
        <v>5499.45</v>
      </c>
      <c r="N23" s="131">
        <f>Cenik_EE_C_2024!N23*Cenik_EE_C_2024_s_DPH!$J$1</f>
        <v>5499.45</v>
      </c>
      <c r="O23" s="137">
        <f>Cenik_EE_C_2024!O23*Cenik_EE_C_2024_s_DPH!$J$1</f>
        <v>1963.83</v>
      </c>
      <c r="R23" s="5"/>
    </row>
    <row r="24" spans="1:18" x14ac:dyDescent="0.25">
      <c r="A24" s="25">
        <v>16</v>
      </c>
      <c r="B24" s="136" t="s">
        <v>25</v>
      </c>
      <c r="C24" s="159" t="s">
        <v>13</v>
      </c>
      <c r="D24" s="131">
        <f>Cenik_EE_C_2024!D24*Cenik_EE_C_2024_s_DPH!$J$1</f>
        <v>803.43999999999994</v>
      </c>
      <c r="E24" s="131">
        <f>Cenik_EE_C_2024!E24*Cenik_EE_C_2024_s_DPH!$J$1</f>
        <v>1928.74</v>
      </c>
      <c r="F24" s="131">
        <f>Cenik_EE_C_2024!F24*Cenik_EE_C_2024_s_DPH!$J$1</f>
        <v>10954.13</v>
      </c>
      <c r="G24" s="131">
        <f>Cenik_EE_C_2024!G24*Cenik_EE_C_2024_s_DPH!$J$1</f>
        <v>2586.98</v>
      </c>
      <c r="H24" s="131">
        <f>Cenik_EE_C_2024!H24*Cenik_EE_C_2024_s_DPH!$J$1</f>
        <v>6792.94</v>
      </c>
      <c r="I24" s="131">
        <f>Cenik_EE_C_2024!I24*Cenik_EE_C_2024_s_DPH!$J$1</f>
        <v>2455.09</v>
      </c>
      <c r="J24" s="131">
        <f>Cenik_EE_C_2024!J24*Cenik_EE_C_2024_s_DPH!$J$1</f>
        <v>6874.01</v>
      </c>
      <c r="K24" s="131">
        <f>Cenik_EE_C_2024!K24*Cenik_EE_C_2024_s_DPH!$J$1</f>
        <v>6874.01</v>
      </c>
      <c r="L24" s="131">
        <f>Cenik_EE_C_2024!L24*Cenik_EE_C_2024_s_DPH!$J$1</f>
        <v>12573.109999999999</v>
      </c>
      <c r="M24" s="131">
        <f>Cenik_EE_C_2024!M24*Cenik_EE_C_2024_s_DPH!$J$1</f>
        <v>6874.01</v>
      </c>
      <c r="N24" s="131">
        <f>Cenik_EE_C_2024!N24*Cenik_EE_C_2024_s_DPH!$J$1</f>
        <v>6874.01</v>
      </c>
      <c r="O24" s="137">
        <f>Cenik_EE_C_2024!O24*Cenik_EE_C_2024_s_DPH!$J$1</f>
        <v>2455.09</v>
      </c>
      <c r="R24" s="5"/>
    </row>
    <row r="25" spans="1:18" x14ac:dyDescent="0.25">
      <c r="A25" s="25">
        <v>17</v>
      </c>
      <c r="B25" s="136" t="s">
        <v>26</v>
      </c>
      <c r="C25" s="159" t="s">
        <v>13</v>
      </c>
      <c r="D25" s="131">
        <f>Cenik_EE_C_2024!D25*Cenik_EE_C_2024_s_DPH!$J$1</f>
        <v>1028.5</v>
      </c>
      <c r="E25" s="131">
        <f>Cenik_EE_C_2024!E25*Cenik_EE_C_2024_s_DPH!$J$1</f>
        <v>2468.4</v>
      </c>
      <c r="F25" s="131">
        <f>Cenik_EE_C_2024!F25*Cenik_EE_C_2024_s_DPH!$J$1</f>
        <v>14020.27</v>
      </c>
      <c r="G25" s="131">
        <f>Cenik_EE_C_2024!G25*Cenik_EE_C_2024_s_DPH!$J$1</f>
        <v>3310.56</v>
      </c>
      <c r="H25" s="131">
        <f>Cenik_EE_C_2024!H25*Cenik_EE_C_2024_s_DPH!$J$1</f>
        <v>8695.06</v>
      </c>
      <c r="I25" s="131">
        <f>Cenik_EE_C_2024!I25*Cenik_EE_C_2024_s_DPH!$J$1</f>
        <v>3142.37</v>
      </c>
      <c r="J25" s="131">
        <f>Cenik_EE_C_2024!J25*Cenik_EE_C_2024_s_DPH!$J$1</f>
        <v>8799.119999999999</v>
      </c>
      <c r="K25" s="131">
        <f>Cenik_EE_C_2024!K25*Cenik_EE_C_2024_s_DPH!$J$1</f>
        <v>8799.119999999999</v>
      </c>
      <c r="L25" s="131">
        <f>Cenik_EE_C_2024!L25*Cenik_EE_C_2024_s_DPH!$J$1</f>
        <v>20945.099999999999</v>
      </c>
      <c r="M25" s="131">
        <f>Cenik_EE_C_2024!M25*Cenik_EE_C_2024_s_DPH!$J$1</f>
        <v>8799.119999999999</v>
      </c>
      <c r="N25" s="131">
        <f>Cenik_EE_C_2024!N25*Cenik_EE_C_2024_s_DPH!$J$1</f>
        <v>8799.119999999999</v>
      </c>
      <c r="O25" s="137">
        <f>Cenik_EE_C_2024!O25*Cenik_EE_C_2024_s_DPH!$J$1</f>
        <v>3142.37</v>
      </c>
      <c r="R25" s="5"/>
    </row>
    <row r="26" spans="1:18" x14ac:dyDescent="0.25">
      <c r="A26" s="25">
        <v>18</v>
      </c>
      <c r="B26" s="136" t="s">
        <v>27</v>
      </c>
      <c r="C26" s="159" t="s">
        <v>13</v>
      </c>
      <c r="D26" s="131">
        <f>Cenik_EE_C_2024!D26*Cenik_EE_C_2024_s_DPH!$J$1</f>
        <v>6.4250999999999996</v>
      </c>
      <c r="E26" s="131">
        <f>Cenik_EE_C_2024!E26*Cenik_EE_C_2024_s_DPH!$J$1</f>
        <v>15.4275</v>
      </c>
      <c r="F26" s="131">
        <f>Cenik_EE_C_2024!F26*Cenik_EE_C_2024_s_DPH!$J$1</f>
        <v>87.628199999999993</v>
      </c>
      <c r="G26" s="131">
        <f>Cenik_EE_C_2024!G26*Cenik_EE_C_2024_s_DPH!$J$1</f>
        <v>20.691000000000003</v>
      </c>
      <c r="H26" s="131">
        <f>Cenik_EE_C_2024!H26*Cenik_EE_C_2024_s_DPH!$J$1</f>
        <v>54.341099999999997</v>
      </c>
      <c r="I26" s="131">
        <f>Cenik_EE_C_2024!I26*Cenik_EE_C_2024_s_DPH!$J$1</f>
        <v>19.638300000000001</v>
      </c>
      <c r="J26" s="131">
        <f>Cenik_EE_C_2024!J26*Cenik_EE_C_2024_s_DPH!$J$1</f>
        <v>54.994500000000002</v>
      </c>
      <c r="K26" s="131">
        <f>Cenik_EE_C_2024!K26*Cenik_EE_C_2024_s_DPH!$J$1</f>
        <v>54.994500000000002</v>
      </c>
      <c r="L26" s="131">
        <f>Cenik_EE_C_2024!L26*Cenik_EE_C_2024_s_DPH!$J$1</f>
        <v>130.89780000000002</v>
      </c>
      <c r="M26" s="131">
        <f>Cenik_EE_C_2024!M26*Cenik_EE_C_2024_s_DPH!$J$1</f>
        <v>54.994500000000002</v>
      </c>
      <c r="N26" s="131">
        <f>Cenik_EE_C_2024!N26*Cenik_EE_C_2024_s_DPH!$J$1</f>
        <v>54.994500000000002</v>
      </c>
      <c r="O26" s="137">
        <f>Cenik_EE_C_2024!O26*Cenik_EE_C_2024_s_DPH!$J$1</f>
        <v>19.638300000000001</v>
      </c>
      <c r="R26" s="5"/>
    </row>
    <row r="27" spans="1:18" x14ac:dyDescent="0.25">
      <c r="A27" s="25">
        <v>19</v>
      </c>
      <c r="B27" s="71" t="s">
        <v>28</v>
      </c>
      <c r="C27" s="161" t="s">
        <v>13</v>
      </c>
      <c r="D27" s="76">
        <f>Cenik_EE_C_2024!D27*Cenik_EE_C_2024_s_DPH!$J$1</f>
        <v>2.1417000000000002</v>
      </c>
      <c r="E27" s="76">
        <f>Cenik_EE_C_2024!E27*Cenik_EE_C_2024_s_DPH!$J$1</f>
        <v>5.1425000000000001</v>
      </c>
      <c r="F27" s="76">
        <f>Cenik_EE_C_2024!F27*Cenik_EE_C_2024_s_DPH!$J$1</f>
        <v>29.209399999999999</v>
      </c>
      <c r="G27" s="76">
        <f>Cenik_EE_C_2024!G27*Cenik_EE_C_2024_s_DPH!$J$1</f>
        <v>6.8970000000000002</v>
      </c>
      <c r="H27" s="76">
        <f>Cenik_EE_C_2024!H27*Cenik_EE_C_2024_s_DPH!$J$1</f>
        <v>18.113700000000001</v>
      </c>
      <c r="I27" s="76">
        <f>Cenik_EE_C_2024!I27*Cenik_EE_C_2024_s_DPH!$J$1</f>
        <v>6.5461</v>
      </c>
      <c r="J27" s="76">
        <f>Cenik_EE_C_2024!J27*Cenik_EE_C_2024_s_DPH!$J$1</f>
        <v>18.331499999999998</v>
      </c>
      <c r="K27" s="76">
        <f>Cenik_EE_C_2024!K27*Cenik_EE_C_2024_s_DPH!$J$1</f>
        <v>18.331499999999998</v>
      </c>
      <c r="L27" s="76">
        <f>Cenik_EE_C_2024!L27*Cenik_EE_C_2024_s_DPH!$J$1</f>
        <v>43.632600000000004</v>
      </c>
      <c r="M27" s="76">
        <f>Cenik_EE_C_2024!M27*Cenik_EE_C_2024_s_DPH!$J$1</f>
        <v>18.331499999999998</v>
      </c>
      <c r="N27" s="76">
        <f>Cenik_EE_C_2024!N27*Cenik_EE_C_2024_s_DPH!$J$1</f>
        <v>18.331499999999998</v>
      </c>
      <c r="O27" s="139">
        <f>Cenik_EE_C_2024!O27*Cenik_EE_C_2024_s_DPH!$J$1</f>
        <v>6.5461</v>
      </c>
    </row>
    <row r="28" spans="1:18" x14ac:dyDescent="0.25">
      <c r="A28" s="35" t="s">
        <v>1</v>
      </c>
      <c r="B28" s="140" t="s">
        <v>29</v>
      </c>
      <c r="C28" s="141"/>
      <c r="D28" s="22" t="s">
        <v>1</v>
      </c>
      <c r="E28" s="22" t="s">
        <v>1</v>
      </c>
      <c r="F28" s="22"/>
      <c r="G28" s="22" t="s">
        <v>1</v>
      </c>
      <c r="H28" s="22" t="s">
        <v>1</v>
      </c>
      <c r="I28" s="22" t="s">
        <v>1</v>
      </c>
      <c r="J28" s="22" t="s">
        <v>1</v>
      </c>
      <c r="K28" s="22" t="s">
        <v>1</v>
      </c>
      <c r="L28" s="22"/>
      <c r="M28" s="22"/>
      <c r="N28" s="22" t="s">
        <v>1</v>
      </c>
      <c r="O28" s="45" t="s">
        <v>1</v>
      </c>
    </row>
    <row r="29" spans="1:18" x14ac:dyDescent="0.25">
      <c r="A29" s="25">
        <v>20</v>
      </c>
      <c r="B29" s="134" t="s">
        <v>30</v>
      </c>
      <c r="C29" s="27" t="s">
        <v>11</v>
      </c>
      <c r="D29" s="92">
        <f>Cenik_EE_C_2024!D29*Cenik_EE_C_2024_s_DPH!$J$1</f>
        <v>34.243000000000002</v>
      </c>
      <c r="E29" s="92">
        <f>Cenik_EE_C_2024!E29*Cenik_EE_C_2024_s_DPH!$J$1</f>
        <v>34.243000000000002</v>
      </c>
      <c r="F29" s="92">
        <f>Cenik_EE_C_2024!F29*Cenik_EE_C_2024_s_DPH!$J$1</f>
        <v>34.243000000000002</v>
      </c>
      <c r="G29" s="92">
        <f>Cenik_EE_C_2024!G29*Cenik_EE_C_2024_s_DPH!$J$1</f>
        <v>34.243000000000002</v>
      </c>
      <c r="H29" s="92">
        <f>Cenik_EE_C_2024!H29*Cenik_EE_C_2024_s_DPH!$J$1</f>
        <v>34.243000000000002</v>
      </c>
      <c r="I29" s="92">
        <f>Cenik_EE_C_2024!I29*Cenik_EE_C_2024_s_DPH!$J$1</f>
        <v>34.243000000000002</v>
      </c>
      <c r="J29" s="92">
        <f>Cenik_EE_C_2024!J29*Cenik_EE_C_2024_s_DPH!$J$1</f>
        <v>34.243000000000002</v>
      </c>
      <c r="K29" s="92">
        <f>Cenik_EE_C_2024!K29*Cenik_EE_C_2024_s_DPH!$J$1</f>
        <v>34.243000000000002</v>
      </c>
      <c r="L29" s="92">
        <f>Cenik_EE_C_2024!L29*Cenik_EE_C_2024_s_DPH!$J$1</f>
        <v>34.243000000000002</v>
      </c>
      <c r="M29" s="92">
        <f>Cenik_EE_C_2024!M29*Cenik_EE_C_2024_s_DPH!$J$1</f>
        <v>34.243000000000002</v>
      </c>
      <c r="N29" s="92">
        <f>Cenik_EE_C_2024!N29*Cenik_EE_C_2024_s_DPH!$J$1</f>
        <v>34.243000000000002</v>
      </c>
      <c r="O29" s="135">
        <f>Cenik_EE_C_2024!O29*Cenik_EE_C_2024_s_DPH!$J$1</f>
        <v>34.243000000000002</v>
      </c>
    </row>
    <row r="30" spans="1:18" x14ac:dyDescent="0.25">
      <c r="A30" s="25">
        <v>21</v>
      </c>
      <c r="B30" s="136" t="s">
        <v>31</v>
      </c>
      <c r="C30" s="29" t="s">
        <v>11</v>
      </c>
      <c r="D30" s="131">
        <f>Cenik_EE_C_2024!D30*Cenik_EE_C_2024_s_DPH!$J$1</f>
        <v>257.51220000000001</v>
      </c>
      <c r="E30" s="131">
        <f>Cenik_EE_C_2024!E30*Cenik_EE_C_2024_s_DPH!$J$1</f>
        <v>257.51220000000001</v>
      </c>
      <c r="F30" s="131">
        <f>Cenik_EE_C_2024!F30*Cenik_EE_C_2024_s_DPH!$J$1</f>
        <v>257.51220000000001</v>
      </c>
      <c r="G30" s="131">
        <f>Cenik_EE_C_2024!G30*Cenik_EE_C_2024_s_DPH!$J$1</f>
        <v>257.51220000000001</v>
      </c>
      <c r="H30" s="131">
        <f>Cenik_EE_C_2024!H30*Cenik_EE_C_2024_s_DPH!$J$1</f>
        <v>257.51220000000001</v>
      </c>
      <c r="I30" s="131">
        <f>Cenik_EE_C_2024!I30*Cenik_EE_C_2024_s_DPH!$J$1</f>
        <v>257.51220000000001</v>
      </c>
      <c r="J30" s="131">
        <f>Cenik_EE_C_2024!J30*Cenik_EE_C_2024_s_DPH!$J$1</f>
        <v>257.51220000000001</v>
      </c>
      <c r="K30" s="131">
        <f>Cenik_EE_C_2024!K30*Cenik_EE_C_2024_s_DPH!$J$1</f>
        <v>257.51220000000001</v>
      </c>
      <c r="L30" s="131">
        <f>Cenik_EE_C_2024!L30*Cenik_EE_C_2024_s_DPH!$J$1</f>
        <v>257.51220000000001</v>
      </c>
      <c r="M30" s="131">
        <f>Cenik_EE_C_2024!M30*Cenik_EE_C_2024_s_DPH!$J$1</f>
        <v>257.51220000000001</v>
      </c>
      <c r="N30" s="131">
        <f>Cenik_EE_C_2024!N30*Cenik_EE_C_2024_s_DPH!$J$1</f>
        <v>257.51220000000001</v>
      </c>
      <c r="O30" s="137">
        <f>Cenik_EE_C_2024!O30*Cenik_EE_C_2024_s_DPH!$J$1</f>
        <v>257.51220000000001</v>
      </c>
    </row>
    <row r="31" spans="1:18" x14ac:dyDescent="0.25">
      <c r="A31" s="25">
        <v>22</v>
      </c>
      <c r="B31" s="71" t="s">
        <v>32</v>
      </c>
      <c r="C31" s="31" t="s">
        <v>13</v>
      </c>
      <c r="D31" s="76">
        <f>Cenik_EE_C_2024!D31*Cenik_EE_C_2024_s_DPH!$J$1</f>
        <v>5.0093999999999994</v>
      </c>
      <c r="E31" s="76">
        <f>Cenik_EE_C_2024!E31*Cenik_EE_C_2024_s_DPH!$J$1</f>
        <v>5.0093999999999994</v>
      </c>
      <c r="F31" s="76">
        <f>Cenik_EE_C_2024!F31*Cenik_EE_C_2024_s_DPH!$J$1</f>
        <v>5.0093999999999994</v>
      </c>
      <c r="G31" s="76">
        <f>Cenik_EE_C_2024!G31*Cenik_EE_C_2024_s_DPH!$J$1</f>
        <v>5.0093999999999994</v>
      </c>
      <c r="H31" s="76">
        <f>Cenik_EE_C_2024!H31*Cenik_EE_C_2024_s_DPH!$J$1</f>
        <v>5.0093999999999994</v>
      </c>
      <c r="I31" s="76">
        <f>Cenik_EE_C_2024!I31*Cenik_EE_C_2024_s_DPH!$J$1</f>
        <v>5.0093999999999994</v>
      </c>
      <c r="J31" s="76">
        <f>Cenik_EE_C_2024!J31*Cenik_EE_C_2024_s_DPH!$J$1</f>
        <v>5.0093999999999994</v>
      </c>
      <c r="K31" s="76">
        <f>Cenik_EE_C_2024!K31*Cenik_EE_C_2024_s_DPH!$J$1</f>
        <v>5.0093999999999994</v>
      </c>
      <c r="L31" s="76">
        <f>Cenik_EE_C_2024!L31*Cenik_EE_C_2024_s_DPH!$J$1</f>
        <v>5.0093999999999994</v>
      </c>
      <c r="M31" s="76">
        <f>Cenik_EE_C_2024!M31*Cenik_EE_C_2024_s_DPH!$J$1</f>
        <v>5.0093999999999994</v>
      </c>
      <c r="N31" s="76">
        <f>Cenik_EE_C_2024!N31*Cenik_EE_C_2024_s_DPH!$J$1</f>
        <v>5.0093999999999994</v>
      </c>
      <c r="O31" s="139">
        <f>Cenik_EE_C_2024!O31*Cenik_EE_C_2024_s_DPH!$J$1</f>
        <v>5.0093999999999994</v>
      </c>
    </row>
    <row r="32" spans="1:18" x14ac:dyDescent="0.25">
      <c r="A32" s="35" t="s">
        <v>1</v>
      </c>
      <c r="B32" s="142" t="s">
        <v>33</v>
      </c>
      <c r="C32" s="143"/>
      <c r="D32" s="143"/>
      <c r="E32" s="143"/>
      <c r="F32" s="96"/>
      <c r="G32" s="22" t="s">
        <v>1</v>
      </c>
      <c r="H32" s="22" t="s">
        <v>1</v>
      </c>
      <c r="I32" s="22" t="s">
        <v>1</v>
      </c>
      <c r="J32" s="22" t="s">
        <v>1</v>
      </c>
      <c r="K32" s="22" t="s">
        <v>1</v>
      </c>
      <c r="L32" s="22"/>
      <c r="M32" s="22"/>
      <c r="N32" s="22" t="s">
        <v>1</v>
      </c>
      <c r="O32" s="45" t="s">
        <v>1</v>
      </c>
    </row>
    <row r="33" spans="1:15" x14ac:dyDescent="0.25">
      <c r="A33" s="25">
        <v>23</v>
      </c>
      <c r="B33" s="147" t="s">
        <v>34</v>
      </c>
      <c r="C33" s="47" t="s">
        <v>35</v>
      </c>
      <c r="D33" s="92">
        <f>Cenik_EE_C_2024!D33*Cenik_EE_C_2024_s_DPH!$J$1</f>
        <v>102.48699999999999</v>
      </c>
      <c r="E33" s="92">
        <f>Cenik_EE_C_2024!E33*Cenik_EE_C_2024_s_DPH!$J$1</f>
        <v>102.48699999999999</v>
      </c>
      <c r="F33" s="92">
        <f>Cenik_EE_C_2024!F33*Cenik_EE_C_2024_s_DPH!$J$1</f>
        <v>102.48699999999999</v>
      </c>
      <c r="G33" s="92">
        <f>Cenik_EE_C_2024!G33*Cenik_EE_C_2024_s_DPH!$J$1</f>
        <v>102.48699999999999</v>
      </c>
      <c r="H33" s="92">
        <f>Cenik_EE_C_2024!H33*Cenik_EE_C_2024_s_DPH!$J$1</f>
        <v>102.48699999999999</v>
      </c>
      <c r="I33" s="92">
        <f>Cenik_EE_C_2024!I33*Cenik_EE_C_2024_s_DPH!$J$1</f>
        <v>102.48699999999999</v>
      </c>
      <c r="J33" s="92">
        <f>Cenik_EE_C_2024!J33*Cenik_EE_C_2024_s_DPH!$J$1</f>
        <v>102.48699999999999</v>
      </c>
      <c r="K33" s="92">
        <f>Cenik_EE_C_2024!K33*Cenik_EE_C_2024_s_DPH!$J$1</f>
        <v>102.48699999999999</v>
      </c>
      <c r="L33" s="92">
        <f>Cenik_EE_C_2024!L33*Cenik_EE_C_2024_s_DPH!$J$1</f>
        <v>102.48699999999999</v>
      </c>
      <c r="M33" s="92">
        <f>Cenik_EE_C_2024!M33*Cenik_EE_C_2024_s_DPH!$J$1</f>
        <v>102.48699999999999</v>
      </c>
      <c r="N33" s="92">
        <f>Cenik_EE_C_2024!N33*Cenik_EE_C_2024_s_DPH!$J$1</f>
        <v>102.48699999999999</v>
      </c>
      <c r="O33" s="135">
        <f>Cenik_EE_C_2024!O33*Cenik_EE_C_2024_s_DPH!$J$1</f>
        <v>102.48699999999999</v>
      </c>
    </row>
    <row r="34" spans="1:15" x14ac:dyDescent="0.25">
      <c r="A34" s="25">
        <v>24</v>
      </c>
      <c r="B34" s="148" t="s">
        <v>36</v>
      </c>
      <c r="C34" s="49" t="s">
        <v>11</v>
      </c>
      <c r="D34" s="76">
        <f>Cenik_EE_C_2024!D34*Cenik_EE_C_2024_s_DPH!$J$1</f>
        <v>598.94999999999993</v>
      </c>
      <c r="E34" s="76">
        <f>Cenik_EE_C_2024!E34*Cenik_EE_C_2024_s_DPH!$J$1</f>
        <v>598.94999999999993</v>
      </c>
      <c r="F34" s="76">
        <f>Cenik_EE_C_2024!F34*Cenik_EE_C_2024_s_DPH!$J$1</f>
        <v>598.94999999999993</v>
      </c>
      <c r="G34" s="76">
        <f>Cenik_EE_C_2024!G34*Cenik_EE_C_2024_s_DPH!$J$1</f>
        <v>598.94999999999993</v>
      </c>
      <c r="H34" s="76">
        <f>Cenik_EE_C_2024!H34*Cenik_EE_C_2024_s_DPH!$J$1</f>
        <v>598.94999999999993</v>
      </c>
      <c r="I34" s="76">
        <f>Cenik_EE_C_2024!I34*Cenik_EE_C_2024_s_DPH!$J$1</f>
        <v>598.94999999999993</v>
      </c>
      <c r="J34" s="76">
        <f>Cenik_EE_C_2024!J34*Cenik_EE_C_2024_s_DPH!$J$1</f>
        <v>598.94999999999993</v>
      </c>
      <c r="K34" s="76">
        <f>Cenik_EE_C_2024!K34*Cenik_EE_C_2024_s_DPH!$J$1</f>
        <v>598.94999999999993</v>
      </c>
      <c r="L34" s="76">
        <f>Cenik_EE_C_2024!L34*Cenik_EE_C_2024_s_DPH!$J$1</f>
        <v>598.94999999999993</v>
      </c>
      <c r="M34" s="76">
        <f>Cenik_EE_C_2024!M34*Cenik_EE_C_2024_s_DPH!$J$1</f>
        <v>598.94999999999993</v>
      </c>
      <c r="N34" s="76">
        <f>Cenik_EE_C_2024!N34*Cenik_EE_C_2024_s_DPH!$J$1</f>
        <v>598.94999999999993</v>
      </c>
      <c r="O34" s="139">
        <f>Cenik_EE_C_2024!O34*Cenik_EE_C_2024_s_DPH!$J$1</f>
        <v>598.94999999999993</v>
      </c>
    </row>
    <row r="35" spans="1:15" x14ac:dyDescent="0.25">
      <c r="A35" s="25"/>
      <c r="B35" s="3" t="s">
        <v>37</v>
      </c>
      <c r="C35" s="52"/>
      <c r="D35" s="53"/>
      <c r="E35" s="53"/>
      <c r="F35" s="53"/>
      <c r="G35" s="53"/>
      <c r="H35" s="53"/>
      <c r="I35" s="54"/>
      <c r="J35" s="53"/>
      <c r="K35" s="53"/>
      <c r="L35" s="53"/>
      <c r="M35" s="53"/>
      <c r="N35" s="53"/>
      <c r="O35" s="55"/>
    </row>
    <row r="36" spans="1:15" x14ac:dyDescent="0.25">
      <c r="A36" s="35" t="s">
        <v>1</v>
      </c>
      <c r="B36" s="100" t="s">
        <v>38</v>
      </c>
      <c r="C36" s="101"/>
      <c r="D36" s="101"/>
      <c r="E36" s="101"/>
      <c r="F36" s="101"/>
      <c r="G36" s="101"/>
      <c r="H36" s="22" t="s">
        <v>1</v>
      </c>
      <c r="I36" s="22" t="s">
        <v>1</v>
      </c>
      <c r="J36" s="22" t="s">
        <v>1</v>
      </c>
      <c r="K36" s="22" t="s">
        <v>1</v>
      </c>
      <c r="L36" s="22"/>
      <c r="M36" s="22"/>
      <c r="N36" s="22" t="s">
        <v>1</v>
      </c>
      <c r="O36" s="45" t="s">
        <v>1</v>
      </c>
    </row>
    <row r="37" spans="1:15" ht="32.25" x14ac:dyDescent="0.25">
      <c r="A37" s="25">
        <v>25</v>
      </c>
      <c r="B37" s="149" t="s">
        <v>79</v>
      </c>
      <c r="C37" s="27" t="s">
        <v>11</v>
      </c>
      <c r="D37" s="72">
        <f>D6+D11+D29+D30</f>
        <v>9672.6552999999985</v>
      </c>
      <c r="E37" s="72">
        <f t="shared" ref="E37:O37" si="0">E6+E11+E29+E30</f>
        <v>8620.5965999999989</v>
      </c>
      <c r="F37" s="72">
        <f t="shared" si="0"/>
        <v>7262.1417000000001</v>
      </c>
      <c r="G37" s="72">
        <f t="shared" si="0"/>
        <v>8426.0043999999998</v>
      </c>
      <c r="H37" s="72">
        <f t="shared" si="0"/>
        <v>7481.8171999999995</v>
      </c>
      <c r="I37" s="72">
        <f t="shared" si="0"/>
        <v>8426.0043999999998</v>
      </c>
      <c r="J37" s="72">
        <f t="shared" si="0"/>
        <v>7135.5393999999997</v>
      </c>
      <c r="K37" s="72">
        <f t="shared" si="0"/>
        <v>6562.0114999999996</v>
      </c>
      <c r="L37" s="72">
        <f t="shared" si="0"/>
        <v>9672.6552999999985</v>
      </c>
      <c r="M37" s="72">
        <f t="shared" si="0"/>
        <v>6562.0114999999996</v>
      </c>
      <c r="N37" s="72">
        <f t="shared" si="0"/>
        <v>6562.0114999999996</v>
      </c>
      <c r="O37" s="150">
        <f t="shared" si="0"/>
        <v>6517.9674999999997</v>
      </c>
    </row>
    <row r="38" spans="1:15" ht="32.25" x14ac:dyDescent="0.25">
      <c r="A38" s="25">
        <v>26</v>
      </c>
      <c r="B38" s="162" t="s">
        <v>80</v>
      </c>
      <c r="C38" s="29" t="s">
        <v>11</v>
      </c>
      <c r="D38" s="73"/>
      <c r="E38" s="73"/>
      <c r="F38" s="73"/>
      <c r="G38" s="91">
        <f>G7+G12+G29+G30</f>
        <v>4590.1471000000001</v>
      </c>
      <c r="H38" s="91">
        <f>H7+H12+H29+H30</f>
        <v>4590.1471000000001</v>
      </c>
      <c r="I38" s="91">
        <f>I7+I12+I29+I30</f>
        <v>4590.1471000000001</v>
      </c>
      <c r="J38" s="91">
        <f>J7+J12+J29+J30</f>
        <v>4590.1471000000001</v>
      </c>
      <c r="K38" s="91">
        <f>K7+K12+K29+K30</f>
        <v>4590.1471000000001</v>
      </c>
      <c r="L38" s="91">
        <f t="shared" ref="L38:M38" si="1">L7+L12+L29+L30</f>
        <v>4590.1471000000001</v>
      </c>
      <c r="M38" s="91">
        <f t="shared" si="1"/>
        <v>4590.1471000000001</v>
      </c>
      <c r="N38" s="91">
        <f>N7+N12+N29+N30</f>
        <v>4590.1471000000001</v>
      </c>
      <c r="O38" s="163"/>
    </row>
    <row r="39" spans="1:15" x14ac:dyDescent="0.25">
      <c r="A39" s="25">
        <v>27</v>
      </c>
      <c r="B39" s="164" t="s">
        <v>39</v>
      </c>
      <c r="C39" s="31" t="s">
        <v>13</v>
      </c>
      <c r="D39" s="114" t="s">
        <v>81</v>
      </c>
      <c r="E39" s="115" t="s">
        <v>1</v>
      </c>
      <c r="F39" s="115"/>
      <c r="G39" s="115" t="s">
        <v>1</v>
      </c>
      <c r="H39" s="115" t="s">
        <v>1</v>
      </c>
      <c r="I39" s="59" t="s">
        <v>1</v>
      </c>
      <c r="J39" s="59" t="s">
        <v>1</v>
      </c>
      <c r="K39" s="59" t="s">
        <v>1</v>
      </c>
      <c r="L39" s="59"/>
      <c r="M39" s="59"/>
      <c r="N39" s="59" t="s">
        <v>1</v>
      </c>
      <c r="O39" s="60" t="s">
        <v>1</v>
      </c>
    </row>
    <row r="40" spans="1:15" x14ac:dyDescent="0.25">
      <c r="A40" s="35" t="s">
        <v>1</v>
      </c>
      <c r="B40" s="118" t="s">
        <v>41</v>
      </c>
      <c r="C40" s="119"/>
      <c r="D40" s="119"/>
      <c r="E40" s="119"/>
      <c r="F40" s="119"/>
      <c r="G40" s="119"/>
      <c r="H40" s="22" t="s">
        <v>1</v>
      </c>
      <c r="I40" s="22" t="s">
        <v>1</v>
      </c>
      <c r="J40" s="22" t="s">
        <v>1</v>
      </c>
      <c r="K40" s="22" t="s">
        <v>1</v>
      </c>
      <c r="L40" s="22"/>
      <c r="M40" s="22"/>
      <c r="N40" s="22" t="s">
        <v>1</v>
      </c>
      <c r="O40" s="45" t="s">
        <v>1</v>
      </c>
    </row>
    <row r="41" spans="1:15" x14ac:dyDescent="0.25">
      <c r="A41" s="25">
        <v>28</v>
      </c>
      <c r="B41" s="61" t="s">
        <v>34</v>
      </c>
      <c r="C41" s="62" t="s">
        <v>13</v>
      </c>
      <c r="D41" s="120" t="s">
        <v>82</v>
      </c>
      <c r="E41" s="120"/>
      <c r="F41" s="120"/>
      <c r="G41" s="120"/>
      <c r="H41" s="63" t="s">
        <v>1</v>
      </c>
      <c r="I41" s="63" t="s">
        <v>1</v>
      </c>
      <c r="J41" s="63" t="s">
        <v>1</v>
      </c>
      <c r="K41" s="63" t="s">
        <v>1</v>
      </c>
      <c r="L41" s="63"/>
      <c r="M41" s="63"/>
      <c r="N41" s="63" t="s">
        <v>1</v>
      </c>
      <c r="O41" s="64" t="s">
        <v>1</v>
      </c>
    </row>
    <row r="42" spans="1:15" x14ac:dyDescent="0.25">
      <c r="A42" s="25">
        <v>29</v>
      </c>
      <c r="B42" s="65" t="s">
        <v>36</v>
      </c>
      <c r="C42" s="66" t="s">
        <v>11</v>
      </c>
      <c r="D42" s="76">
        <f>Cenik_EE_C_2024!D42*Cenik_EE_C_2024_s_DPH!$J$1</f>
        <v>598.94999999999993</v>
      </c>
      <c r="E42" s="50" t="s">
        <v>1</v>
      </c>
      <c r="F42" s="50"/>
      <c r="G42" s="50" t="s">
        <v>1</v>
      </c>
      <c r="H42" s="50" t="s">
        <v>1</v>
      </c>
      <c r="I42" s="50" t="s">
        <v>1</v>
      </c>
      <c r="J42" s="50" t="s">
        <v>1</v>
      </c>
      <c r="K42" s="50" t="s">
        <v>1</v>
      </c>
      <c r="L42" s="50"/>
      <c r="M42" s="50"/>
      <c r="N42" s="50" t="s">
        <v>1</v>
      </c>
      <c r="O42" s="51" t="s">
        <v>1</v>
      </c>
    </row>
    <row r="43" spans="1:15" ht="26.25" customHeight="1" x14ac:dyDescent="0.25">
      <c r="A43" s="67" t="s">
        <v>1</v>
      </c>
      <c r="B43" s="116" t="s">
        <v>42</v>
      </c>
      <c r="C43" s="117" t="s">
        <v>1</v>
      </c>
      <c r="D43" s="121" t="s">
        <v>83</v>
      </c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2"/>
    </row>
    <row r="44" spans="1:15" x14ac:dyDescent="0.25">
      <c r="A44" s="112" t="s">
        <v>84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68"/>
    </row>
  </sheetData>
  <mergeCells count="14">
    <mergeCell ref="A44:N44"/>
    <mergeCell ref="B32:E32"/>
    <mergeCell ref="B36:G36"/>
    <mergeCell ref="D39:H39"/>
    <mergeCell ref="B40:G40"/>
    <mergeCell ref="D41:G41"/>
    <mergeCell ref="B43:C43"/>
    <mergeCell ref="D43:O43"/>
    <mergeCell ref="D2:E2"/>
    <mergeCell ref="G2:H2"/>
    <mergeCell ref="B5:C5"/>
    <mergeCell ref="B10:C10"/>
    <mergeCell ref="B13:E13"/>
    <mergeCell ref="B28:C2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Cenik_EE_D_2024</vt:lpstr>
      <vt:lpstr>Cenik_EE_D_2024_s_DPH</vt:lpstr>
      <vt:lpstr>Cenik_EE_C_2024</vt:lpstr>
      <vt:lpstr>Cenik_EE_C_2024_s_DPH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kam020</dc:creator>
  <cp:lastModifiedBy>Kaminsky Samuel</cp:lastModifiedBy>
  <dcterms:created xsi:type="dcterms:W3CDTF">2023-09-25T08:53:51Z</dcterms:created>
  <dcterms:modified xsi:type="dcterms:W3CDTF">2023-12-22T14:22:07Z</dcterms:modified>
</cp:coreProperties>
</file>