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ilance\HL Karlova Studánka\"/>
    </mc:Choice>
  </mc:AlternateContent>
  <xr:revisionPtr revIDLastSave="0" documentId="13_ncr:1_{8A1E0187-4F36-466F-8B2A-3B55C56D00B3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ceník návrh a)" sheetId="1" r:id="rId1"/>
    <sheet name="ceník návrh b)" sheetId="3" r:id="rId2"/>
    <sheet name="ceník návrh c) " sheetId="4" r:id="rId3"/>
    <sheet name="srovnání 2018 2019" sheetId="2" r:id="rId4"/>
    <sheet name="Ceník 2019" sheetId="5" r:id="rId5"/>
  </sheets>
  <definedNames>
    <definedName name="_xlnm.Print_Area" localSheetId="2">'ceník návrh c) '!$B$8:$X$29</definedName>
    <definedName name="_xlnm.Print_Area" localSheetId="3">'srovnání 2018 2019'!$B$1:$X$19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6" i="5" l="1"/>
  <c r="U26" i="5"/>
  <c r="S26" i="5"/>
  <c r="Q26" i="5"/>
  <c r="W26" i="5" s="1"/>
  <c r="O26" i="5"/>
  <c r="U25" i="5"/>
  <c r="Q25" i="5"/>
  <c r="W25" i="5" s="1"/>
  <c r="O25" i="5"/>
  <c r="Q24" i="5"/>
  <c r="W24" i="5" s="1"/>
  <c r="O24" i="5"/>
  <c r="U24" i="5" s="1"/>
  <c r="U23" i="5"/>
  <c r="Q23" i="5"/>
  <c r="W23" i="5" s="1"/>
  <c r="O23" i="5"/>
  <c r="U22" i="5"/>
  <c r="Q22" i="5"/>
  <c r="W22" i="5" s="1"/>
  <c r="O22" i="5"/>
  <c r="U21" i="5"/>
  <c r="Q21" i="5"/>
  <c r="W21" i="5" s="1"/>
  <c r="O21" i="5"/>
  <c r="U20" i="5"/>
  <c r="Q20" i="5"/>
  <c r="W20" i="5" s="1"/>
  <c r="O20" i="5"/>
  <c r="R26" i="4" l="1"/>
  <c r="R26" i="1"/>
  <c r="S26" i="3"/>
  <c r="X26" i="4" l="1"/>
  <c r="P26" i="4"/>
  <c r="V26" i="4" s="1"/>
  <c r="N26" i="4"/>
  <c r="T26" i="4" s="1"/>
  <c r="P25" i="4"/>
  <c r="V25" i="4" s="1"/>
  <c r="N25" i="4"/>
  <c r="T25" i="4" s="1"/>
  <c r="P24" i="4"/>
  <c r="V24" i="4" s="1"/>
  <c r="N24" i="4"/>
  <c r="T24" i="4" s="1"/>
  <c r="P23" i="4"/>
  <c r="V23" i="4" s="1"/>
  <c r="N23" i="4"/>
  <c r="T23" i="4" s="1"/>
  <c r="P22" i="4"/>
  <c r="V22" i="4" s="1"/>
  <c r="N22" i="4"/>
  <c r="T22" i="4" s="1"/>
  <c r="P21" i="4"/>
  <c r="V21" i="4" s="1"/>
  <c r="N21" i="4"/>
  <c r="T21" i="4" s="1"/>
  <c r="P20" i="4"/>
  <c r="V20" i="4" s="1"/>
  <c r="N20" i="4"/>
  <c r="T20" i="4" s="1"/>
  <c r="Y26" i="3"/>
  <c r="Q26" i="3"/>
  <c r="W26" i="3" s="1"/>
  <c r="O26" i="3"/>
  <c r="U26" i="3" s="1"/>
  <c r="Q25" i="3"/>
  <c r="W25" i="3" s="1"/>
  <c r="O25" i="3"/>
  <c r="U25" i="3" s="1"/>
  <c r="Q24" i="3"/>
  <c r="W24" i="3" s="1"/>
  <c r="O24" i="3"/>
  <c r="U24" i="3" s="1"/>
  <c r="Q23" i="3"/>
  <c r="W23" i="3" s="1"/>
  <c r="O23" i="3"/>
  <c r="U23" i="3" s="1"/>
  <c r="Q22" i="3"/>
  <c r="W22" i="3" s="1"/>
  <c r="O22" i="3"/>
  <c r="U22" i="3" s="1"/>
  <c r="Q21" i="3"/>
  <c r="W21" i="3" s="1"/>
  <c r="O21" i="3"/>
  <c r="U21" i="3" s="1"/>
  <c r="Q20" i="3"/>
  <c r="W20" i="3" s="1"/>
  <c r="O20" i="3"/>
  <c r="U20" i="3" s="1"/>
  <c r="F68" i="2" l="1"/>
  <c r="R61" i="2"/>
  <c r="L56" i="2"/>
  <c r="L57" i="2"/>
  <c r="L58" i="2"/>
  <c r="L59" i="2"/>
  <c r="L60" i="2"/>
  <c r="L61" i="2"/>
  <c r="L55" i="2"/>
  <c r="J56" i="2"/>
  <c r="J57" i="2"/>
  <c r="J58" i="2"/>
  <c r="J59" i="2"/>
  <c r="J60" i="2"/>
  <c r="J61" i="2"/>
  <c r="J55" i="2"/>
  <c r="H61" i="2"/>
  <c r="F56" i="2"/>
  <c r="F57" i="2"/>
  <c r="F58" i="2"/>
  <c r="F59" i="2"/>
  <c r="F60" i="2"/>
  <c r="F55" i="2"/>
  <c r="D56" i="2"/>
  <c r="D57" i="2"/>
  <c r="D58" i="2"/>
  <c r="D59" i="2"/>
  <c r="D60" i="2"/>
  <c r="D61" i="2"/>
  <c r="D55" i="2"/>
  <c r="X19" i="2"/>
  <c r="P19" i="2"/>
  <c r="V19" i="2" s="1"/>
  <c r="N19" i="2"/>
  <c r="T19" i="2" s="1"/>
  <c r="P18" i="2"/>
  <c r="V18" i="2" s="1"/>
  <c r="N18" i="2"/>
  <c r="T18" i="2" s="1"/>
  <c r="P17" i="2"/>
  <c r="V17" i="2" s="1"/>
  <c r="N17" i="2"/>
  <c r="T17" i="2" s="1"/>
  <c r="P16" i="2"/>
  <c r="V16" i="2" s="1"/>
  <c r="N16" i="2"/>
  <c r="T16" i="2" s="1"/>
  <c r="P15" i="2"/>
  <c r="V15" i="2" s="1"/>
  <c r="N15" i="2"/>
  <c r="T15" i="2" s="1"/>
  <c r="P14" i="2"/>
  <c r="V14" i="2" s="1"/>
  <c r="N14" i="2"/>
  <c r="T14" i="2" s="1"/>
  <c r="P13" i="2"/>
  <c r="V13" i="2" s="1"/>
  <c r="N13" i="2"/>
  <c r="T13" i="2" s="1"/>
  <c r="X40" i="2"/>
  <c r="X61" i="2" s="1"/>
  <c r="P40" i="2"/>
  <c r="V40" i="2" s="1"/>
  <c r="N40" i="2"/>
  <c r="T40" i="2" s="1"/>
  <c r="P39" i="2"/>
  <c r="V39" i="2" s="1"/>
  <c r="N39" i="2"/>
  <c r="T39" i="2" s="1"/>
  <c r="P38" i="2"/>
  <c r="V38" i="2" s="1"/>
  <c r="V59" i="2" s="1"/>
  <c r="N38" i="2"/>
  <c r="T38" i="2" s="1"/>
  <c r="P37" i="2"/>
  <c r="V37" i="2" s="1"/>
  <c r="N37" i="2"/>
  <c r="T37" i="2" s="1"/>
  <c r="P36" i="2"/>
  <c r="V36" i="2" s="1"/>
  <c r="N36" i="2"/>
  <c r="T36" i="2" s="1"/>
  <c r="P35" i="2"/>
  <c r="V35" i="2" s="1"/>
  <c r="N35" i="2"/>
  <c r="T35" i="2" s="1"/>
  <c r="P34" i="2"/>
  <c r="V34" i="2" s="1"/>
  <c r="V55" i="2" s="1"/>
  <c r="N34" i="2"/>
  <c r="T34" i="2" s="1"/>
  <c r="X26" i="1"/>
  <c r="P26" i="1"/>
  <c r="V26" i="1" s="1"/>
  <c r="P21" i="1"/>
  <c r="V21" i="1" s="1"/>
  <c r="P22" i="1"/>
  <c r="V22" i="1" s="1"/>
  <c r="P23" i="1"/>
  <c r="V23" i="1" s="1"/>
  <c r="P24" i="1"/>
  <c r="V24" i="1" s="1"/>
  <c r="P25" i="1"/>
  <c r="V25" i="1" s="1"/>
  <c r="P20" i="1"/>
  <c r="V20" i="1" s="1"/>
  <c r="N21" i="1"/>
  <c r="T21" i="1" s="1"/>
  <c r="N22" i="1"/>
  <c r="T22" i="1" s="1"/>
  <c r="N23" i="1"/>
  <c r="T23" i="1" s="1"/>
  <c r="N24" i="1"/>
  <c r="T24" i="1" s="1"/>
  <c r="N25" i="1"/>
  <c r="T25" i="1" s="1"/>
  <c r="N26" i="1"/>
  <c r="T26" i="1" s="1"/>
  <c r="N20" i="1"/>
  <c r="T20" i="1" s="1"/>
  <c r="T60" i="2" l="1"/>
  <c r="T56" i="2"/>
  <c r="V57" i="2"/>
  <c r="T58" i="2"/>
  <c r="V61" i="2"/>
  <c r="V56" i="2"/>
  <c r="T57" i="2"/>
  <c r="T61" i="2"/>
  <c r="V60" i="2"/>
  <c r="V58" i="2"/>
  <c r="T55" i="2"/>
  <c r="T59" i="2"/>
  <c r="N59" i="2"/>
  <c r="P55" i="2"/>
  <c r="P58" i="2"/>
  <c r="N55" i="2"/>
  <c r="N58" i="2"/>
  <c r="P61" i="2"/>
  <c r="P57" i="2"/>
  <c r="N61" i="2"/>
  <c r="N57" i="2"/>
  <c r="P60" i="2"/>
  <c r="P56" i="2"/>
  <c r="N60" i="2"/>
  <c r="N56" i="2"/>
  <c r="P59" i="2"/>
</calcChain>
</file>

<file path=xl/sharedStrings.xml><?xml version="1.0" encoding="utf-8"?>
<sst xmlns="http://schemas.openxmlformats.org/spreadsheetml/2006/main" count="475" uniqueCount="59">
  <si>
    <t>Prodejní ceny zemního plynu konečným zákazníkům ( domácnost/maloodběratel ) platné od 1.1.2018</t>
  </si>
  <si>
    <t>v distribuční zóně HLKS</t>
  </si>
  <si>
    <t>Roční odběr</t>
  </si>
  <si>
    <t>v odběrném místě</t>
  </si>
  <si>
    <t>kWh/rok</t>
  </si>
  <si>
    <t>do 1 890</t>
  </si>
  <si>
    <t>nad 1 890 do 7 560</t>
  </si>
  <si>
    <t>nad 7 560 do 15 000</t>
  </si>
  <si>
    <t>nad 15000 do 25 000</t>
  </si>
  <si>
    <t>nad 25 000 do 45 000</t>
  </si>
  <si>
    <t>nad 45000 do 63 000</t>
  </si>
  <si>
    <t>nad 63 000 do 630 000</t>
  </si>
  <si>
    <t>pevná cena za</t>
  </si>
  <si>
    <t>distribuovaný</t>
  </si>
  <si>
    <t>plyn</t>
  </si>
  <si>
    <t>stálý měsíční</t>
  </si>
  <si>
    <t>plat za</t>
  </si>
  <si>
    <t>kapacitu</t>
  </si>
  <si>
    <t>pevná roční</t>
  </si>
  <si>
    <t>cena za</t>
  </si>
  <si>
    <t>ceny služby distribuční</t>
  </si>
  <si>
    <t>soustavy bez DPH *</t>
  </si>
  <si>
    <t>odebraný</t>
  </si>
  <si>
    <t>stálý</t>
  </si>
  <si>
    <t>měsíční</t>
  </si>
  <si>
    <t>plat</t>
  </si>
  <si>
    <t>cena za odebraný plyn</t>
  </si>
  <si>
    <t>a ostatní služby dodávky</t>
  </si>
  <si>
    <t>bez DPH</t>
  </si>
  <si>
    <t>*</t>
  </si>
  <si>
    <t>součet cen</t>
  </si>
  <si>
    <t>za odebraný</t>
  </si>
  <si>
    <t>a distribuovaný</t>
  </si>
  <si>
    <t>součet stálých</t>
  </si>
  <si>
    <t>měsíčních</t>
  </si>
  <si>
    <t>součet</t>
  </si>
  <si>
    <t>cen za</t>
  </si>
  <si>
    <t>celkové konečné ceny bez DPH</t>
  </si>
  <si>
    <t>platů</t>
  </si>
  <si>
    <t>celkové konečné ceny s DPH</t>
  </si>
  <si>
    <t>Kč/kWh</t>
  </si>
  <si>
    <t>Kč/měsíc</t>
  </si>
  <si>
    <r>
      <t>Kč/m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</si>
  <si>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Kč/MWh</t>
  </si>
  <si>
    <t>nákupní cena komodity v roce 2018:</t>
  </si>
  <si>
    <t>nárůst:</t>
  </si>
  <si>
    <t>Varianta a):</t>
  </si>
  <si>
    <t>nad 45 000 do 63 000</t>
  </si>
  <si>
    <t>* Ceny služby distribuční soustavy jsou platné od 1.1.2019. Pevná cena za distribuovaný plyn (část ceny distribuční soustavy) obsahuje pevné ceny za činnosti operátora trhu ve výši 2,05 Kč/MWh (pevnou cenu za zúčtování</t>
  </si>
  <si>
    <t>ve výši 0,71 Kč/MWh a zvláštní poplatek na činnosti ERÚ podle § 17d zákona č.458/2000 Sb., ve znění pozdějších předpisů, jehož sazbu stanovila vláda svým nařízením ve výši 1,34 Kč/MWh).</t>
  </si>
  <si>
    <t>Prodejní ceny zemního plynu konečným zákazníkům ( domácnost/maloodběratel ) platné od 1.1.2019</t>
  </si>
  <si>
    <t>1. Ceny za odebraný plyn a ostatní služby dodávky jsou na úrovni Ceníku obchodníka innogy Energie, s.r.o., Standard (DOM, MO).</t>
  </si>
  <si>
    <t>nákupní cena komodity v roce 2019:</t>
  </si>
  <si>
    <t>Srovnání ročního nárůstu cen v roce 2019 oproti roku 2018</t>
  </si>
  <si>
    <t>1. Ceny za odebraný plyn a ostatní služby dodávky jsou na úrovni Ceníku obchodníka innogy Energie, s.r.o., Standard (DOM, MO), snížení o 10%</t>
  </si>
  <si>
    <t>Varianta b):</t>
  </si>
  <si>
    <t>Varianta c):</t>
  </si>
  <si>
    <t>v distribuční zóně HLKS (varianta b)</t>
  </si>
  <si>
    <t>1. Ceny za odebraný plyn a ostatní služby dodávky jsou na úrovni Ceníku obchodníka innogy Energie, s.r.o., Standard (DOM, MO), snížení o 5% za odebraný plyn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</si>
</sst>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164" fontId="0" fillId="0" borderId="4" xfId="0" applyNumberFormat="1" applyBorder="1"/>
    <xf numFmtId="2" fontId="0" fillId="0" borderId="4" xfId="0" applyNumberFormat="1" applyBorder="1"/>
    <xf numFmtId="0" fontId="2" fillId="2" borderId="0" xfId="0" applyFont="1" applyFill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0" fillId="2" borderId="1" xfId="0" applyFill="1" applyBorder="1"/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0" fontId="0" fillId="2" borderId="4" xfId="0" applyFill="1" applyBorder="1"/>
    <xf numFmtId="0" fontId="0" fillId="3" borderId="0" xfId="0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/>
    <xf numFmtId="164" fontId="0" fillId="3" borderId="4" xfId="0" applyNumberFormat="1" applyFill="1" applyBorder="1"/>
    <xf numFmtId="2" fontId="0" fillId="3" borderId="4" xfId="0" applyNumberFormat="1" applyFill="1" applyBorder="1"/>
    <xf numFmtId="9" fontId="0" fillId="0" borderId="0" xfId="1" applyFont="1"/>
    <xf numFmtId="165" fontId="0" fillId="0" borderId="1" xfId="1" applyNumberFormat="1" applyFont="1" applyBorder="1"/>
    <xf numFmtId="10" fontId="0" fillId="0" borderId="0" xfId="1" applyNumberFormat="1" applyFont="1"/>
    <xf numFmtId="0" fontId="5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H29"/>
  <sheetViews>
    <sheetView showGridLines="0" topLeftCell="A7" workbookViewId="0">
      <selection activeCell="D20" sqref="D20:D26"/>
    </sheetView>
  </sheetViews>
  <sheetFormatPr defaultRowHeight="15" x14ac:dyDescent="0.25"/>
  <cols>
    <col min="2" max="2" width="20.5703125" customWidth="1"/>
    <col min="3" max="3" width="1.7109375" customWidth="1"/>
    <col min="4" max="4" width="12.7109375" customWidth="1"/>
    <col min="5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</cols>
  <sheetData>
    <row r="3" spans="2:24" x14ac:dyDescent="0.25">
      <c r="B3" s="32" t="s">
        <v>46</v>
      </c>
      <c r="D3" t="s">
        <v>51</v>
      </c>
    </row>
    <row r="8" spans="2:24" ht="18.75" x14ac:dyDescent="0.3">
      <c r="B8" s="4" t="s">
        <v>50</v>
      </c>
    </row>
    <row r="9" spans="2:24" ht="18.75" x14ac:dyDescent="0.3">
      <c r="B9" s="4" t="s">
        <v>1</v>
      </c>
    </row>
    <row r="10" spans="2:24" ht="15.75" thickBot="1" x14ac:dyDescent="0.3">
      <c r="B10" s="1"/>
      <c r="D10" s="5"/>
      <c r="E10" s="5"/>
      <c r="F10" s="5"/>
      <c r="G10" s="5"/>
      <c r="H10" s="5"/>
      <c r="J10" s="5"/>
      <c r="K10" s="5"/>
      <c r="L10" s="5"/>
      <c r="N10" s="5"/>
      <c r="O10" s="5"/>
      <c r="P10" s="5"/>
      <c r="Q10" s="5"/>
      <c r="R10" s="5"/>
      <c r="T10" s="5"/>
      <c r="U10" s="5"/>
      <c r="V10" s="5"/>
      <c r="W10" s="5"/>
      <c r="X10" s="5"/>
    </row>
    <row r="11" spans="2:24" x14ac:dyDescent="0.25">
      <c r="D11" s="23"/>
      <c r="E11" s="23"/>
      <c r="F11" s="23"/>
      <c r="G11" s="23"/>
      <c r="H11" s="23"/>
      <c r="J11" s="40" t="s">
        <v>26</v>
      </c>
      <c r="K11" s="40"/>
      <c r="L11" s="40"/>
      <c r="N11" s="9"/>
      <c r="O11" s="9"/>
      <c r="P11" s="9"/>
      <c r="Q11" s="9"/>
      <c r="R11" s="9"/>
      <c r="T11" s="23"/>
      <c r="U11" s="23"/>
      <c r="V11" s="23"/>
      <c r="W11" s="23"/>
      <c r="X11" s="23"/>
    </row>
    <row r="12" spans="2:24" x14ac:dyDescent="0.25">
      <c r="C12" s="2"/>
      <c r="D12" s="40" t="s">
        <v>20</v>
      </c>
      <c r="E12" s="40"/>
      <c r="F12" s="40"/>
      <c r="G12" s="40"/>
      <c r="H12" s="40"/>
      <c r="J12" s="40" t="s">
        <v>27</v>
      </c>
      <c r="K12" s="40"/>
      <c r="L12" s="40"/>
      <c r="N12" s="9"/>
      <c r="O12" s="9"/>
      <c r="P12" s="9"/>
      <c r="Q12" s="9"/>
      <c r="R12" s="9"/>
      <c r="T12" s="23"/>
      <c r="U12" s="23"/>
      <c r="V12" s="23"/>
      <c r="W12" s="23"/>
      <c r="X12" s="23"/>
    </row>
    <row r="13" spans="2:24" x14ac:dyDescent="0.25">
      <c r="D13" s="42" t="s">
        <v>21</v>
      </c>
      <c r="E13" s="42"/>
      <c r="F13" s="42"/>
      <c r="G13" s="42"/>
      <c r="H13" s="42"/>
      <c r="J13" s="42" t="s">
        <v>28</v>
      </c>
      <c r="K13" s="42"/>
      <c r="L13" s="42"/>
      <c r="N13" s="41" t="s">
        <v>37</v>
      </c>
      <c r="O13" s="41"/>
      <c r="P13" s="41"/>
      <c r="Q13" s="41"/>
      <c r="R13" s="41"/>
      <c r="T13" s="42" t="s">
        <v>39</v>
      </c>
      <c r="U13" s="42"/>
      <c r="V13" s="42"/>
      <c r="W13" s="42"/>
      <c r="X13" s="42"/>
    </row>
    <row r="14" spans="2:24" x14ac:dyDescent="0.25">
      <c r="N14" s="3" t="s">
        <v>30</v>
      </c>
      <c r="P14" s="3"/>
      <c r="R14" s="3"/>
      <c r="T14" s="3" t="s">
        <v>30</v>
      </c>
      <c r="V14" s="3"/>
      <c r="X14" s="3"/>
    </row>
    <row r="15" spans="2:24" x14ac:dyDescent="0.25">
      <c r="D15" s="3" t="s">
        <v>12</v>
      </c>
      <c r="F15" s="3" t="s">
        <v>15</v>
      </c>
      <c r="H15" s="3" t="s">
        <v>18</v>
      </c>
      <c r="J15" s="3" t="s">
        <v>19</v>
      </c>
      <c r="L15" s="3" t="s">
        <v>23</v>
      </c>
      <c r="N15" s="3" t="s">
        <v>31</v>
      </c>
      <c r="P15" s="3" t="s">
        <v>33</v>
      </c>
      <c r="R15" s="3" t="s">
        <v>35</v>
      </c>
      <c r="T15" s="3" t="s">
        <v>31</v>
      </c>
      <c r="V15" s="3" t="s">
        <v>33</v>
      </c>
      <c r="X15" s="3" t="s">
        <v>35</v>
      </c>
    </row>
    <row r="16" spans="2:24" x14ac:dyDescent="0.25">
      <c r="B16" t="s">
        <v>2</v>
      </c>
      <c r="D16" s="3" t="s">
        <v>13</v>
      </c>
      <c r="F16" s="3" t="s">
        <v>16</v>
      </c>
      <c r="H16" s="3" t="s">
        <v>19</v>
      </c>
      <c r="J16" s="3" t="s">
        <v>22</v>
      </c>
      <c r="L16" s="3" t="s">
        <v>24</v>
      </c>
      <c r="N16" s="3" t="s">
        <v>32</v>
      </c>
      <c r="P16" s="3" t="s">
        <v>34</v>
      </c>
      <c r="R16" s="3" t="s">
        <v>36</v>
      </c>
      <c r="T16" s="3" t="s">
        <v>32</v>
      </c>
      <c r="V16" s="3" t="s">
        <v>34</v>
      </c>
      <c r="X16" s="3" t="s">
        <v>36</v>
      </c>
    </row>
    <row r="17" spans="2:34" ht="15.75" thickBot="1" x14ac:dyDescent="0.3">
      <c r="B17" s="5" t="s">
        <v>3</v>
      </c>
      <c r="D17" s="6" t="s">
        <v>14</v>
      </c>
      <c r="F17" s="6" t="s">
        <v>17</v>
      </c>
      <c r="H17" s="6" t="s">
        <v>17</v>
      </c>
      <c r="J17" s="6" t="s">
        <v>14</v>
      </c>
      <c r="L17" s="6" t="s">
        <v>25</v>
      </c>
      <c r="N17" s="6" t="s">
        <v>14</v>
      </c>
      <c r="P17" s="6" t="s">
        <v>38</v>
      </c>
      <c r="R17" s="6" t="s">
        <v>17</v>
      </c>
      <c r="T17" s="6" t="s">
        <v>14</v>
      </c>
      <c r="V17" s="6" t="s">
        <v>38</v>
      </c>
      <c r="X17" s="6" t="s">
        <v>17</v>
      </c>
    </row>
    <row r="18" spans="2:34" ht="17.25" x14ac:dyDescent="0.25">
      <c r="B18" s="7" t="s">
        <v>4</v>
      </c>
      <c r="D18" s="8" t="s">
        <v>40</v>
      </c>
      <c r="E18" s="3"/>
      <c r="F18" s="8" t="s">
        <v>41</v>
      </c>
      <c r="G18" s="3"/>
      <c r="H18" s="8" t="s">
        <v>42</v>
      </c>
      <c r="I18" s="3"/>
      <c r="J18" s="8" t="s">
        <v>40</v>
      </c>
      <c r="K18" s="3"/>
      <c r="L18" s="8" t="s">
        <v>41</v>
      </c>
      <c r="M18" s="3"/>
      <c r="N18" s="8" t="s">
        <v>40</v>
      </c>
      <c r="O18" s="3"/>
      <c r="P18" s="8" t="s">
        <v>41</v>
      </c>
      <c r="Q18" s="3"/>
      <c r="R18" s="8" t="s">
        <v>42</v>
      </c>
      <c r="S18" s="3"/>
      <c r="T18" s="8" t="s">
        <v>40</v>
      </c>
      <c r="U18" s="3"/>
      <c r="V18" s="8" t="s">
        <v>41</v>
      </c>
      <c r="W18" s="3"/>
      <c r="X18" s="8" t="s">
        <v>42</v>
      </c>
    </row>
    <row r="19" spans="2:34" x14ac:dyDescent="0.25">
      <c r="N19" s="16"/>
      <c r="O19" s="9"/>
      <c r="P19" s="16"/>
      <c r="Q19" s="9"/>
      <c r="R19" s="9"/>
      <c r="T19" s="23"/>
      <c r="U19" s="23"/>
      <c r="V19" s="23"/>
      <c r="W19" s="23"/>
      <c r="X19" s="23"/>
    </row>
    <row r="20" spans="2:34" x14ac:dyDescent="0.25">
      <c r="B20" s="10" t="s">
        <v>5</v>
      </c>
      <c r="D20" s="10">
        <v>0.46012999999999998</v>
      </c>
      <c r="F20" s="10">
        <v>67.48</v>
      </c>
      <c r="H20" s="10"/>
      <c r="J20" s="11">
        <v>1.165</v>
      </c>
      <c r="L20" s="12">
        <v>19</v>
      </c>
      <c r="N20" s="17">
        <f>D20+J20</f>
        <v>1.62513</v>
      </c>
      <c r="O20" s="9"/>
      <c r="P20" s="18">
        <f>F20+L20</f>
        <v>86.48</v>
      </c>
      <c r="Q20" s="9"/>
      <c r="R20" s="19"/>
      <c r="T20" s="24">
        <f>N20*1.21</f>
        <v>1.9664073</v>
      </c>
      <c r="U20" s="23"/>
      <c r="V20" s="25">
        <f>P20*1.21</f>
        <v>104.6408</v>
      </c>
      <c r="W20" s="23"/>
      <c r="X20" s="26"/>
      <c r="AB20" s="29"/>
      <c r="AC20" s="29"/>
      <c r="AG20" s="29"/>
      <c r="AH20" s="29"/>
    </row>
    <row r="21" spans="2:34" x14ac:dyDescent="0.25">
      <c r="B21" s="10" t="s">
        <v>6</v>
      </c>
      <c r="D21" s="10">
        <v>0.24948999999999999</v>
      </c>
      <c r="F21" s="10">
        <v>100.64</v>
      </c>
      <c r="H21" s="10"/>
      <c r="J21" s="11">
        <v>0.92700000000000005</v>
      </c>
      <c r="L21" s="12">
        <v>29</v>
      </c>
      <c r="N21" s="17">
        <f t="shared" ref="N21:N26" si="0">D21+J21</f>
        <v>1.17649</v>
      </c>
      <c r="O21" s="9"/>
      <c r="P21" s="18">
        <f t="shared" ref="P21:P25" si="1">F21+L21</f>
        <v>129.63999999999999</v>
      </c>
      <c r="Q21" s="9"/>
      <c r="R21" s="19"/>
      <c r="T21" s="24">
        <f t="shared" ref="T21:T26" si="2">N21*1.21</f>
        <v>1.4235529</v>
      </c>
      <c r="U21" s="23"/>
      <c r="V21" s="25">
        <f t="shared" ref="V21:V26" si="3">P21*1.21</f>
        <v>156.86439999999999</v>
      </c>
      <c r="W21" s="23"/>
      <c r="X21" s="26"/>
      <c r="AB21" s="29"/>
      <c r="AC21" s="29"/>
      <c r="AG21" s="29"/>
      <c r="AH21" s="29"/>
    </row>
    <row r="22" spans="2:34" x14ac:dyDescent="0.25">
      <c r="B22" s="10" t="s">
        <v>7</v>
      </c>
      <c r="D22" s="10">
        <v>0.22747999999999999</v>
      </c>
      <c r="F22" s="10">
        <v>114.42</v>
      </c>
      <c r="H22" s="10"/>
      <c r="J22" s="11">
        <v>0.89700000000000002</v>
      </c>
      <c r="L22" s="12">
        <v>106.2</v>
      </c>
      <c r="N22" s="17">
        <f t="shared" si="0"/>
        <v>1.1244799999999999</v>
      </c>
      <c r="O22" s="9"/>
      <c r="P22" s="18">
        <f t="shared" si="1"/>
        <v>220.62</v>
      </c>
      <c r="Q22" s="9"/>
      <c r="R22" s="19"/>
      <c r="T22" s="24">
        <f t="shared" si="2"/>
        <v>1.3606208</v>
      </c>
      <c r="U22" s="23"/>
      <c r="V22" s="25">
        <f t="shared" si="3"/>
        <v>266.9502</v>
      </c>
      <c r="W22" s="23"/>
      <c r="X22" s="26"/>
      <c r="AB22" s="29"/>
      <c r="AC22" s="29"/>
      <c r="AG22" s="29"/>
      <c r="AH22" s="29"/>
    </row>
    <row r="23" spans="2:34" x14ac:dyDescent="0.25">
      <c r="B23" s="10" t="s">
        <v>8</v>
      </c>
      <c r="D23" s="10">
        <v>0.20768</v>
      </c>
      <c r="F23" s="10">
        <v>138.99</v>
      </c>
      <c r="H23" s="10"/>
      <c r="J23" s="11">
        <v>0.89700000000000002</v>
      </c>
      <c r="L23" s="12">
        <v>106.2</v>
      </c>
      <c r="N23" s="17">
        <f t="shared" si="0"/>
        <v>1.1046800000000001</v>
      </c>
      <c r="O23" s="9"/>
      <c r="P23" s="18">
        <f t="shared" si="1"/>
        <v>245.19</v>
      </c>
      <c r="Q23" s="9"/>
      <c r="R23" s="19"/>
      <c r="T23" s="24">
        <f t="shared" si="2"/>
        <v>1.3366628</v>
      </c>
      <c r="U23" s="23"/>
      <c r="V23" s="25">
        <f t="shared" si="3"/>
        <v>296.67989999999998</v>
      </c>
      <c r="W23" s="23"/>
      <c r="X23" s="26"/>
      <c r="AB23" s="29"/>
      <c r="AC23" s="29"/>
      <c r="AG23" s="29"/>
      <c r="AH23" s="29"/>
    </row>
    <row r="24" spans="2:34" x14ac:dyDescent="0.25">
      <c r="B24" s="10" t="s">
        <v>9</v>
      </c>
      <c r="D24" s="11">
        <v>0.17899999999999999</v>
      </c>
      <c r="F24" s="10">
        <v>198.46</v>
      </c>
      <c r="H24" s="10"/>
      <c r="J24" s="11">
        <v>0.89700000000000002</v>
      </c>
      <c r="L24" s="12">
        <v>106.2</v>
      </c>
      <c r="N24" s="17">
        <f t="shared" si="0"/>
        <v>1.0760000000000001</v>
      </c>
      <c r="O24" s="9"/>
      <c r="P24" s="18">
        <f t="shared" si="1"/>
        <v>304.66000000000003</v>
      </c>
      <c r="Q24" s="9"/>
      <c r="R24" s="19"/>
      <c r="T24" s="24">
        <f t="shared" si="2"/>
        <v>1.30196</v>
      </c>
      <c r="U24" s="23"/>
      <c r="V24" s="25">
        <f t="shared" si="3"/>
        <v>368.6386</v>
      </c>
      <c r="W24" s="23"/>
      <c r="X24" s="26"/>
      <c r="AB24" s="29"/>
      <c r="AC24" s="29"/>
      <c r="AG24" s="29"/>
      <c r="AH24" s="29"/>
    </row>
    <row r="25" spans="2:34" x14ac:dyDescent="0.25">
      <c r="B25" s="10" t="s">
        <v>10</v>
      </c>
      <c r="D25" s="10">
        <v>0.14457</v>
      </c>
      <c r="F25" s="10">
        <v>327.05</v>
      </c>
      <c r="H25" s="10"/>
      <c r="J25" s="11">
        <v>0.89700000000000002</v>
      </c>
      <c r="L25" s="12">
        <v>106.2</v>
      </c>
      <c r="N25" s="17">
        <f t="shared" si="0"/>
        <v>1.0415700000000001</v>
      </c>
      <c r="O25" s="9"/>
      <c r="P25" s="18">
        <f t="shared" si="1"/>
        <v>433.25</v>
      </c>
      <c r="Q25" s="9"/>
      <c r="R25" s="19"/>
      <c r="T25" s="24">
        <f t="shared" si="2"/>
        <v>1.2602997</v>
      </c>
      <c r="U25" s="23"/>
      <c r="V25" s="25">
        <f t="shared" si="3"/>
        <v>524.23249999999996</v>
      </c>
      <c r="W25" s="23"/>
      <c r="X25" s="26"/>
      <c r="AB25" s="29"/>
      <c r="AC25" s="29"/>
      <c r="AG25" s="29"/>
      <c r="AH25" s="29"/>
    </row>
    <row r="26" spans="2:34" ht="15.75" thickBot="1" x14ac:dyDescent="0.3">
      <c r="B26" s="13" t="s">
        <v>11</v>
      </c>
      <c r="D26" s="13">
        <v>0.11302</v>
      </c>
      <c r="F26" s="13"/>
      <c r="H26" s="13">
        <v>115.19625000000001</v>
      </c>
      <c r="J26" s="14">
        <v>0.88700000000000001</v>
      </c>
      <c r="L26" s="15">
        <v>150</v>
      </c>
      <c r="N26" s="20">
        <f t="shared" si="0"/>
        <v>1.0000199999999999</v>
      </c>
      <c r="O26" s="9"/>
      <c r="P26" s="21">
        <f>F26+L26</f>
        <v>150</v>
      </c>
      <c r="Q26" s="9"/>
      <c r="R26" s="22">
        <f>H26</f>
        <v>115.19625000000001</v>
      </c>
      <c r="T26" s="27">
        <f t="shared" si="2"/>
        <v>1.2100241999999999</v>
      </c>
      <c r="U26" s="23"/>
      <c r="V26" s="28">
        <f t="shared" si="3"/>
        <v>181.5</v>
      </c>
      <c r="W26" s="23"/>
      <c r="X26" s="27">
        <f>R26*1.21</f>
        <v>139.3874625</v>
      </c>
      <c r="AB26" s="29"/>
      <c r="AC26" s="29"/>
      <c r="AG26" s="29"/>
      <c r="AH26" s="29"/>
    </row>
    <row r="28" spans="2:34" x14ac:dyDescent="0.25">
      <c r="B28" t="s">
        <v>48</v>
      </c>
    </row>
    <row r="29" spans="2:34" x14ac:dyDescent="0.25">
      <c r="B29" t="s">
        <v>49</v>
      </c>
    </row>
  </sheetData>
  <mergeCells count="7">
    <mergeCell ref="J11:L11"/>
    <mergeCell ref="N13:R13"/>
    <mergeCell ref="T13:X13"/>
    <mergeCell ref="D12:H12"/>
    <mergeCell ref="D13:H13"/>
    <mergeCell ref="J12:L12"/>
    <mergeCell ref="J13:L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I30"/>
  <sheetViews>
    <sheetView showGridLines="0" workbookViewId="0">
      <selection activeCell="K31" sqref="K31"/>
    </sheetView>
  </sheetViews>
  <sheetFormatPr defaultRowHeight="15" x14ac:dyDescent="0.25"/>
  <cols>
    <col min="2" max="2" width="5.140625" customWidth="1"/>
    <col min="3" max="3" width="20.570312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  <col min="12" max="12" width="1.7109375" customWidth="1"/>
    <col min="13" max="13" width="12.7109375" customWidth="1"/>
    <col min="14" max="14" width="1.7109375" customWidth="1"/>
    <col min="15" max="15" width="12.7109375" customWidth="1"/>
    <col min="16" max="16" width="1.7109375" customWidth="1"/>
    <col min="17" max="17" width="12.7109375" customWidth="1"/>
    <col min="18" max="18" width="1.7109375" customWidth="1"/>
    <col min="19" max="19" width="12.7109375" customWidth="1"/>
    <col min="20" max="20" width="1.7109375" customWidth="1"/>
    <col min="21" max="21" width="12.7109375" customWidth="1"/>
    <col min="22" max="22" width="1.7109375" customWidth="1"/>
    <col min="23" max="23" width="12.7109375" customWidth="1"/>
    <col min="24" max="24" width="1.7109375" customWidth="1"/>
    <col min="25" max="25" width="12.7109375" customWidth="1"/>
  </cols>
  <sheetData>
    <row r="3" spans="2:27" x14ac:dyDescent="0.25">
      <c r="C3" s="32" t="s">
        <v>55</v>
      </c>
      <c r="E3" t="s">
        <v>58</v>
      </c>
    </row>
    <row r="7" spans="2:27" x14ac:dyDescent="0.2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</row>
    <row r="8" spans="2:27" ht="18.75" x14ac:dyDescent="0.3">
      <c r="B8" s="36"/>
      <c r="C8" s="4" t="s">
        <v>50</v>
      </c>
      <c r="AA8" s="37"/>
    </row>
    <row r="9" spans="2:27" ht="18.75" x14ac:dyDescent="0.3">
      <c r="B9" s="36"/>
      <c r="C9" s="4" t="s">
        <v>1</v>
      </c>
      <c r="AA9" s="37"/>
    </row>
    <row r="10" spans="2:27" ht="15.75" thickBot="1" x14ac:dyDescent="0.3">
      <c r="B10" s="36"/>
      <c r="C10" s="1"/>
      <c r="E10" s="5"/>
      <c r="F10" s="5"/>
      <c r="G10" s="5"/>
      <c r="H10" s="5"/>
      <c r="I10" s="5"/>
      <c r="K10" s="5"/>
      <c r="L10" s="5"/>
      <c r="M10" s="5"/>
      <c r="O10" s="5"/>
      <c r="P10" s="5"/>
      <c r="Q10" s="5"/>
      <c r="R10" s="5"/>
      <c r="S10" s="5"/>
      <c r="U10" s="5"/>
      <c r="V10" s="5"/>
      <c r="W10" s="5"/>
      <c r="X10" s="5"/>
      <c r="Y10" s="5"/>
      <c r="AA10" s="37"/>
    </row>
    <row r="11" spans="2:27" x14ac:dyDescent="0.25">
      <c r="B11" s="36"/>
      <c r="E11" s="23"/>
      <c r="F11" s="23"/>
      <c r="G11" s="23"/>
      <c r="H11" s="23"/>
      <c r="I11" s="23"/>
      <c r="K11" s="40" t="s">
        <v>26</v>
      </c>
      <c r="L11" s="40"/>
      <c r="M11" s="40"/>
      <c r="O11" s="9"/>
      <c r="P11" s="9"/>
      <c r="Q11" s="9"/>
      <c r="R11" s="9"/>
      <c r="S11" s="9"/>
      <c r="U11" s="23"/>
      <c r="V11" s="23"/>
      <c r="W11" s="23"/>
      <c r="X11" s="23"/>
      <c r="Y11" s="23"/>
      <c r="AA11" s="37"/>
    </row>
    <row r="12" spans="2:27" x14ac:dyDescent="0.25">
      <c r="B12" s="36"/>
      <c r="D12" s="2"/>
      <c r="E12" s="40" t="s">
        <v>20</v>
      </c>
      <c r="F12" s="40"/>
      <c r="G12" s="40"/>
      <c r="H12" s="40"/>
      <c r="I12" s="40"/>
      <c r="K12" s="40" t="s">
        <v>27</v>
      </c>
      <c r="L12" s="40"/>
      <c r="M12" s="40"/>
      <c r="O12" s="9"/>
      <c r="P12" s="9"/>
      <c r="Q12" s="9"/>
      <c r="R12" s="9"/>
      <c r="S12" s="9"/>
      <c r="U12" s="23"/>
      <c r="V12" s="23"/>
      <c r="W12" s="23"/>
      <c r="X12" s="23"/>
      <c r="Y12" s="23"/>
      <c r="AA12" s="37"/>
    </row>
    <row r="13" spans="2:27" x14ac:dyDescent="0.25">
      <c r="B13" s="36"/>
      <c r="E13" s="42" t="s">
        <v>21</v>
      </c>
      <c r="F13" s="42"/>
      <c r="G13" s="42"/>
      <c r="H13" s="42"/>
      <c r="I13" s="42"/>
      <c r="K13" s="42" t="s">
        <v>28</v>
      </c>
      <c r="L13" s="42"/>
      <c r="M13" s="42"/>
      <c r="O13" s="41" t="s">
        <v>37</v>
      </c>
      <c r="P13" s="41"/>
      <c r="Q13" s="41"/>
      <c r="R13" s="41"/>
      <c r="S13" s="41"/>
      <c r="U13" s="42" t="s">
        <v>39</v>
      </c>
      <c r="V13" s="42"/>
      <c r="W13" s="42"/>
      <c r="X13" s="42"/>
      <c r="Y13" s="42"/>
      <c r="AA13" s="37"/>
    </row>
    <row r="14" spans="2:27" x14ac:dyDescent="0.25">
      <c r="B14" s="36"/>
      <c r="O14" s="3" t="s">
        <v>30</v>
      </c>
      <c r="Q14" s="3"/>
      <c r="S14" s="3"/>
      <c r="U14" s="3" t="s">
        <v>30</v>
      </c>
      <c r="W14" s="3"/>
      <c r="Y14" s="3"/>
      <c r="AA14" s="37"/>
    </row>
    <row r="15" spans="2:27" x14ac:dyDescent="0.25">
      <c r="B15" s="36"/>
      <c r="E15" s="3" t="s">
        <v>12</v>
      </c>
      <c r="G15" s="3" t="s">
        <v>15</v>
      </c>
      <c r="I15" s="3" t="s">
        <v>18</v>
      </c>
      <c r="K15" s="3" t="s">
        <v>19</v>
      </c>
      <c r="M15" s="3" t="s">
        <v>23</v>
      </c>
      <c r="O15" s="3" t="s">
        <v>31</v>
      </c>
      <c r="Q15" s="3" t="s">
        <v>33</v>
      </c>
      <c r="S15" s="3" t="s">
        <v>35</v>
      </c>
      <c r="U15" s="3" t="s">
        <v>31</v>
      </c>
      <c r="W15" s="3" t="s">
        <v>33</v>
      </c>
      <c r="Y15" s="3" t="s">
        <v>35</v>
      </c>
      <c r="AA15" s="37"/>
    </row>
    <row r="16" spans="2:27" x14ac:dyDescent="0.25">
      <c r="B16" s="36"/>
      <c r="C16" t="s">
        <v>2</v>
      </c>
      <c r="E16" s="3" t="s">
        <v>13</v>
      </c>
      <c r="G16" s="3" t="s">
        <v>16</v>
      </c>
      <c r="I16" s="3" t="s">
        <v>19</v>
      </c>
      <c r="K16" s="3" t="s">
        <v>22</v>
      </c>
      <c r="M16" s="3" t="s">
        <v>24</v>
      </c>
      <c r="O16" s="3" t="s">
        <v>32</v>
      </c>
      <c r="Q16" s="3" t="s">
        <v>34</v>
      </c>
      <c r="S16" s="3" t="s">
        <v>36</v>
      </c>
      <c r="U16" s="3" t="s">
        <v>32</v>
      </c>
      <c r="W16" s="3" t="s">
        <v>34</v>
      </c>
      <c r="Y16" s="3" t="s">
        <v>36</v>
      </c>
      <c r="AA16" s="37"/>
    </row>
    <row r="17" spans="2:35" ht="15.75" thickBot="1" x14ac:dyDescent="0.3">
      <c r="B17" s="36"/>
      <c r="C17" s="5" t="s">
        <v>3</v>
      </c>
      <c r="E17" s="6" t="s">
        <v>14</v>
      </c>
      <c r="G17" s="6" t="s">
        <v>17</v>
      </c>
      <c r="I17" s="6" t="s">
        <v>17</v>
      </c>
      <c r="K17" s="6" t="s">
        <v>14</v>
      </c>
      <c r="M17" s="6" t="s">
        <v>25</v>
      </c>
      <c r="O17" s="6" t="s">
        <v>14</v>
      </c>
      <c r="Q17" s="6" t="s">
        <v>38</v>
      </c>
      <c r="S17" s="6" t="s">
        <v>17</v>
      </c>
      <c r="U17" s="6" t="s">
        <v>14</v>
      </c>
      <c r="W17" s="6" t="s">
        <v>38</v>
      </c>
      <c r="Y17" s="6" t="s">
        <v>17</v>
      </c>
      <c r="AA17" s="37"/>
    </row>
    <row r="18" spans="2:35" ht="17.25" x14ac:dyDescent="0.25">
      <c r="B18" s="36"/>
      <c r="C18" s="7" t="s">
        <v>4</v>
      </c>
      <c r="E18" s="8" t="s">
        <v>40</v>
      </c>
      <c r="F18" s="3"/>
      <c r="G18" s="8" t="s">
        <v>41</v>
      </c>
      <c r="H18" s="3"/>
      <c r="I18" s="8" t="s">
        <v>42</v>
      </c>
      <c r="J18" s="3"/>
      <c r="K18" s="8" t="s">
        <v>40</v>
      </c>
      <c r="L18" s="3"/>
      <c r="M18" s="8" t="s">
        <v>41</v>
      </c>
      <c r="N18" s="3"/>
      <c r="O18" s="8" t="s">
        <v>40</v>
      </c>
      <c r="P18" s="3"/>
      <c r="Q18" s="8" t="s">
        <v>41</v>
      </c>
      <c r="R18" s="3"/>
      <c r="S18" s="8" t="s">
        <v>42</v>
      </c>
      <c r="T18" s="3"/>
      <c r="U18" s="8" t="s">
        <v>40</v>
      </c>
      <c r="V18" s="3"/>
      <c r="W18" s="8" t="s">
        <v>41</v>
      </c>
      <c r="X18" s="3"/>
      <c r="Y18" s="8" t="s">
        <v>42</v>
      </c>
      <c r="AA18" s="37"/>
    </row>
    <row r="19" spans="2:35" x14ac:dyDescent="0.25">
      <c r="B19" s="36"/>
      <c r="O19" s="16"/>
      <c r="P19" s="9"/>
      <c r="Q19" s="16"/>
      <c r="R19" s="9"/>
      <c r="S19" s="9"/>
      <c r="U19" s="23"/>
      <c r="V19" s="23"/>
      <c r="W19" s="23"/>
      <c r="X19" s="23"/>
      <c r="Y19" s="23"/>
      <c r="AA19" s="37"/>
    </row>
    <row r="20" spans="2:35" x14ac:dyDescent="0.25">
      <c r="B20" s="36"/>
      <c r="C20" s="10" t="s">
        <v>5</v>
      </c>
      <c r="E20" s="10">
        <v>0.46012999999999998</v>
      </c>
      <c r="G20" s="10">
        <v>67.48</v>
      </c>
      <c r="I20" s="10"/>
      <c r="K20" s="11">
        <v>1.1067499999999999</v>
      </c>
      <c r="M20" s="12">
        <v>19</v>
      </c>
      <c r="O20" s="17">
        <f>E20+K20</f>
        <v>1.5668799999999998</v>
      </c>
      <c r="P20" s="9"/>
      <c r="Q20" s="18">
        <f>G20+M20</f>
        <v>86.48</v>
      </c>
      <c r="R20" s="9"/>
      <c r="S20" s="19"/>
      <c r="U20" s="24">
        <f>O20*1.21</f>
        <v>1.8959247999999997</v>
      </c>
      <c r="V20" s="23"/>
      <c r="W20" s="25">
        <f>Q20*1.21</f>
        <v>104.6408</v>
      </c>
      <c r="X20" s="23"/>
      <c r="Y20" s="26"/>
      <c r="AA20" s="37"/>
      <c r="AC20" s="29"/>
      <c r="AD20" s="29"/>
      <c r="AH20" s="29"/>
      <c r="AI20" s="29"/>
    </row>
    <row r="21" spans="2:35" x14ac:dyDescent="0.25">
      <c r="B21" s="36"/>
      <c r="C21" s="10" t="s">
        <v>6</v>
      </c>
      <c r="E21" s="10">
        <v>0.24948999999999999</v>
      </c>
      <c r="G21" s="10">
        <v>100.64</v>
      </c>
      <c r="I21" s="10"/>
      <c r="K21" s="11">
        <v>0.88065000000000004</v>
      </c>
      <c r="M21" s="12">
        <v>29</v>
      </c>
      <c r="O21" s="17">
        <f t="shared" ref="O21:O26" si="0">E21+K21</f>
        <v>1.1301399999999999</v>
      </c>
      <c r="P21" s="9"/>
      <c r="Q21" s="18">
        <f t="shared" ref="Q21:Q25" si="1">G21+M21</f>
        <v>129.63999999999999</v>
      </c>
      <c r="R21" s="9"/>
      <c r="S21" s="19"/>
      <c r="U21" s="24">
        <f t="shared" ref="U21:U26" si="2">O21*1.21</f>
        <v>1.3674693999999998</v>
      </c>
      <c r="V21" s="23"/>
      <c r="W21" s="25">
        <f t="shared" ref="W21:W26" si="3">Q21*1.21</f>
        <v>156.86439999999999</v>
      </c>
      <c r="X21" s="23"/>
      <c r="Y21" s="26"/>
      <c r="AA21" s="37"/>
      <c r="AC21" s="29"/>
      <c r="AD21" s="29"/>
      <c r="AH21" s="29"/>
      <c r="AI21" s="29"/>
    </row>
    <row r="22" spans="2:35" x14ac:dyDescent="0.25">
      <c r="B22" s="36"/>
      <c r="C22" s="10" t="s">
        <v>7</v>
      </c>
      <c r="E22" s="10">
        <v>0.22747999999999999</v>
      </c>
      <c r="G22" s="10">
        <v>114.42</v>
      </c>
      <c r="I22" s="10"/>
      <c r="K22" s="11">
        <v>0.85214999999999996</v>
      </c>
      <c r="M22" s="12">
        <v>106.2</v>
      </c>
      <c r="O22" s="17">
        <f t="shared" si="0"/>
        <v>1.0796299999999999</v>
      </c>
      <c r="P22" s="9"/>
      <c r="Q22" s="18">
        <f t="shared" si="1"/>
        <v>220.62</v>
      </c>
      <c r="R22" s="9"/>
      <c r="S22" s="19"/>
      <c r="U22" s="24">
        <f t="shared" si="2"/>
        <v>1.3063522999999999</v>
      </c>
      <c r="V22" s="23"/>
      <c r="W22" s="25">
        <f t="shared" si="3"/>
        <v>266.9502</v>
      </c>
      <c r="X22" s="23"/>
      <c r="Y22" s="26"/>
      <c r="AA22" s="37"/>
      <c r="AC22" s="29"/>
      <c r="AD22" s="29"/>
      <c r="AH22" s="29"/>
      <c r="AI22" s="29"/>
    </row>
    <row r="23" spans="2:35" x14ac:dyDescent="0.25">
      <c r="B23" s="36"/>
      <c r="C23" s="10" t="s">
        <v>8</v>
      </c>
      <c r="E23" s="10">
        <v>0.20768</v>
      </c>
      <c r="G23" s="10">
        <v>138.99</v>
      </c>
      <c r="I23" s="10"/>
      <c r="K23" s="11">
        <v>0.85214999999999996</v>
      </c>
      <c r="M23" s="12">
        <v>106.2</v>
      </c>
      <c r="O23" s="17">
        <f t="shared" si="0"/>
        <v>1.05983</v>
      </c>
      <c r="P23" s="9"/>
      <c r="Q23" s="18">
        <f t="shared" si="1"/>
        <v>245.19</v>
      </c>
      <c r="R23" s="9"/>
      <c r="S23" s="19"/>
      <c r="U23" s="24">
        <f t="shared" si="2"/>
        <v>1.2823943</v>
      </c>
      <c r="V23" s="23"/>
      <c r="W23" s="25">
        <f t="shared" si="3"/>
        <v>296.67989999999998</v>
      </c>
      <c r="X23" s="23"/>
      <c r="Y23" s="26"/>
      <c r="AA23" s="37"/>
      <c r="AC23" s="29"/>
      <c r="AD23" s="29"/>
      <c r="AH23" s="29"/>
      <c r="AI23" s="29"/>
    </row>
    <row r="24" spans="2:35" x14ac:dyDescent="0.25">
      <c r="B24" s="36"/>
      <c r="C24" s="10" t="s">
        <v>9</v>
      </c>
      <c r="E24" s="11">
        <v>0.17899999999999999</v>
      </c>
      <c r="G24" s="10">
        <v>198.46</v>
      </c>
      <c r="I24" s="10"/>
      <c r="K24" s="11">
        <v>0.85214999999999996</v>
      </c>
      <c r="M24" s="12">
        <v>106.2</v>
      </c>
      <c r="O24" s="17">
        <f t="shared" si="0"/>
        <v>1.03115</v>
      </c>
      <c r="P24" s="9"/>
      <c r="Q24" s="18">
        <f t="shared" si="1"/>
        <v>304.66000000000003</v>
      </c>
      <c r="R24" s="9"/>
      <c r="S24" s="19"/>
      <c r="U24" s="24">
        <f t="shared" si="2"/>
        <v>1.2476915</v>
      </c>
      <c r="V24" s="23"/>
      <c r="W24" s="25">
        <f t="shared" si="3"/>
        <v>368.6386</v>
      </c>
      <c r="X24" s="23"/>
      <c r="Y24" s="26"/>
      <c r="AA24" s="37"/>
      <c r="AC24" s="29"/>
      <c r="AD24" s="29"/>
      <c r="AH24" s="29"/>
      <c r="AI24" s="29"/>
    </row>
    <row r="25" spans="2:35" x14ac:dyDescent="0.25">
      <c r="B25" s="36"/>
      <c r="C25" s="10" t="s">
        <v>10</v>
      </c>
      <c r="E25" s="10">
        <v>0.14457</v>
      </c>
      <c r="G25" s="10">
        <v>327.05</v>
      </c>
      <c r="I25" s="10"/>
      <c r="K25" s="11">
        <v>0.85214999999999996</v>
      </c>
      <c r="M25" s="12">
        <v>106.2</v>
      </c>
      <c r="O25" s="17">
        <f t="shared" si="0"/>
        <v>0.99671999999999994</v>
      </c>
      <c r="P25" s="9"/>
      <c r="Q25" s="18">
        <f t="shared" si="1"/>
        <v>433.25</v>
      </c>
      <c r="R25" s="9"/>
      <c r="S25" s="19"/>
      <c r="U25" s="24">
        <f t="shared" si="2"/>
        <v>1.2060312</v>
      </c>
      <c r="V25" s="23"/>
      <c r="W25" s="25">
        <f t="shared" si="3"/>
        <v>524.23249999999996</v>
      </c>
      <c r="X25" s="23"/>
      <c r="Y25" s="26"/>
      <c r="AA25" s="37"/>
      <c r="AC25" s="29"/>
      <c r="AD25" s="29"/>
      <c r="AH25" s="29"/>
      <c r="AI25" s="29"/>
    </row>
    <row r="26" spans="2:35" ht="15.75" thickBot="1" x14ac:dyDescent="0.3">
      <c r="B26" s="36"/>
      <c r="C26" s="13" t="s">
        <v>11</v>
      </c>
      <c r="E26" s="13">
        <v>0.11302</v>
      </c>
      <c r="G26" s="13"/>
      <c r="I26" s="13">
        <v>115.19625000000001</v>
      </c>
      <c r="K26" s="14">
        <v>0.84265000000000001</v>
      </c>
      <c r="M26" s="15">
        <v>150</v>
      </c>
      <c r="O26" s="20">
        <f t="shared" si="0"/>
        <v>0.95567000000000002</v>
      </c>
      <c r="P26" s="9"/>
      <c r="Q26" s="21">
        <f>G26+M26</f>
        <v>150</v>
      </c>
      <c r="R26" s="9"/>
      <c r="S26" s="22">
        <f>I26</f>
        <v>115.19625000000001</v>
      </c>
      <c r="U26" s="27">
        <f t="shared" si="2"/>
        <v>1.1563607</v>
      </c>
      <c r="V26" s="23"/>
      <c r="W26" s="28">
        <f t="shared" si="3"/>
        <v>181.5</v>
      </c>
      <c r="X26" s="23"/>
      <c r="Y26" s="27">
        <f>S26*1.21</f>
        <v>139.3874625</v>
      </c>
      <c r="AA26" s="37"/>
      <c r="AC26" s="29"/>
      <c r="AD26" s="29"/>
      <c r="AH26" s="29"/>
      <c r="AI26" s="29"/>
    </row>
    <row r="27" spans="2:35" x14ac:dyDescent="0.25">
      <c r="B27" s="36"/>
      <c r="AA27" s="37"/>
    </row>
    <row r="28" spans="2:35" x14ac:dyDescent="0.25">
      <c r="B28" s="36"/>
      <c r="C28" t="s">
        <v>48</v>
      </c>
      <c r="AA28" s="37"/>
    </row>
    <row r="29" spans="2:35" x14ac:dyDescent="0.25">
      <c r="B29" s="36"/>
      <c r="C29" t="s">
        <v>49</v>
      </c>
      <c r="AA29" s="37"/>
    </row>
    <row r="30" spans="2:35" x14ac:dyDescent="0.25">
      <c r="B30" s="3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39"/>
    </row>
  </sheetData>
  <mergeCells count="7">
    <mergeCell ref="U13:Y13"/>
    <mergeCell ref="K11:M11"/>
    <mergeCell ref="E12:I12"/>
    <mergeCell ref="K12:M12"/>
    <mergeCell ref="E13:I13"/>
    <mergeCell ref="K13:M13"/>
    <mergeCell ref="O13:S1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AH29"/>
  <sheetViews>
    <sheetView showGridLines="0" workbookViewId="0">
      <selection activeCell="D20" sqref="D20:D26"/>
    </sheetView>
  </sheetViews>
  <sheetFormatPr defaultRowHeight="15" x14ac:dyDescent="0.25"/>
  <cols>
    <col min="2" max="2" width="20.5703125" customWidth="1"/>
    <col min="3" max="3" width="1.7109375" customWidth="1"/>
    <col min="4" max="4" width="12.7109375" customWidth="1"/>
    <col min="5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</cols>
  <sheetData>
    <row r="3" spans="2:24" x14ac:dyDescent="0.25">
      <c r="B3" s="32" t="s">
        <v>56</v>
      </c>
      <c r="D3" t="s">
        <v>54</v>
      </c>
    </row>
    <row r="8" spans="2:24" ht="18.75" x14ac:dyDescent="0.3">
      <c r="B8" s="4" t="s">
        <v>50</v>
      </c>
    </row>
    <row r="9" spans="2:24" ht="18.75" x14ac:dyDescent="0.3">
      <c r="B9" s="4" t="s">
        <v>1</v>
      </c>
    </row>
    <row r="10" spans="2:24" ht="15.75" thickBot="1" x14ac:dyDescent="0.3">
      <c r="B10" s="1"/>
      <c r="D10" s="5"/>
      <c r="E10" s="5"/>
      <c r="F10" s="5"/>
      <c r="G10" s="5"/>
      <c r="H10" s="5"/>
      <c r="J10" s="5"/>
      <c r="K10" s="5"/>
      <c r="L10" s="5"/>
      <c r="N10" s="5"/>
      <c r="O10" s="5"/>
      <c r="P10" s="5"/>
      <c r="Q10" s="5"/>
      <c r="R10" s="5"/>
      <c r="T10" s="5"/>
      <c r="U10" s="5"/>
      <c r="V10" s="5"/>
      <c r="W10" s="5"/>
      <c r="X10" s="5"/>
    </row>
    <row r="11" spans="2:24" x14ac:dyDescent="0.25">
      <c r="D11" s="23"/>
      <c r="E11" s="23"/>
      <c r="F11" s="23"/>
      <c r="G11" s="23"/>
      <c r="H11" s="23"/>
      <c r="J11" s="40" t="s">
        <v>26</v>
      </c>
      <c r="K11" s="40"/>
      <c r="L11" s="40"/>
      <c r="N11" s="9"/>
      <c r="O11" s="9"/>
      <c r="P11" s="9"/>
      <c r="Q11" s="9"/>
      <c r="R11" s="9"/>
      <c r="T11" s="23"/>
      <c r="U11" s="23"/>
      <c r="V11" s="23"/>
      <c r="W11" s="23"/>
      <c r="X11" s="23"/>
    </row>
    <row r="12" spans="2:24" x14ac:dyDescent="0.25">
      <c r="C12" s="2"/>
      <c r="D12" s="40" t="s">
        <v>20</v>
      </c>
      <c r="E12" s="40"/>
      <c r="F12" s="40"/>
      <c r="G12" s="40"/>
      <c r="H12" s="40"/>
      <c r="J12" s="40" t="s">
        <v>27</v>
      </c>
      <c r="K12" s="40"/>
      <c r="L12" s="40"/>
      <c r="N12" s="9"/>
      <c r="O12" s="9"/>
      <c r="P12" s="9"/>
      <c r="Q12" s="9"/>
      <c r="R12" s="9"/>
      <c r="T12" s="23"/>
      <c r="U12" s="23"/>
      <c r="V12" s="23"/>
      <c r="W12" s="23"/>
      <c r="X12" s="23"/>
    </row>
    <row r="13" spans="2:24" x14ac:dyDescent="0.25">
      <c r="D13" s="42" t="s">
        <v>21</v>
      </c>
      <c r="E13" s="42"/>
      <c r="F13" s="42"/>
      <c r="G13" s="42"/>
      <c r="H13" s="42"/>
      <c r="J13" s="42" t="s">
        <v>28</v>
      </c>
      <c r="K13" s="42"/>
      <c r="L13" s="42"/>
      <c r="N13" s="41" t="s">
        <v>37</v>
      </c>
      <c r="O13" s="41"/>
      <c r="P13" s="41"/>
      <c r="Q13" s="41"/>
      <c r="R13" s="41"/>
      <c r="T13" s="42" t="s">
        <v>39</v>
      </c>
      <c r="U13" s="42"/>
      <c r="V13" s="42"/>
      <c r="W13" s="42"/>
      <c r="X13" s="42"/>
    </row>
    <row r="14" spans="2:24" x14ac:dyDescent="0.25">
      <c r="N14" s="3" t="s">
        <v>30</v>
      </c>
      <c r="P14" s="3"/>
      <c r="R14" s="3"/>
      <c r="T14" s="3" t="s">
        <v>30</v>
      </c>
      <c r="V14" s="3"/>
      <c r="X14" s="3"/>
    </row>
    <row r="15" spans="2:24" x14ac:dyDescent="0.25">
      <c r="D15" s="3" t="s">
        <v>12</v>
      </c>
      <c r="F15" s="3" t="s">
        <v>15</v>
      </c>
      <c r="H15" s="3" t="s">
        <v>18</v>
      </c>
      <c r="J15" s="3" t="s">
        <v>19</v>
      </c>
      <c r="L15" s="3" t="s">
        <v>23</v>
      </c>
      <c r="N15" s="3" t="s">
        <v>31</v>
      </c>
      <c r="P15" s="3" t="s">
        <v>33</v>
      </c>
      <c r="R15" s="3" t="s">
        <v>35</v>
      </c>
      <c r="T15" s="3" t="s">
        <v>31</v>
      </c>
      <c r="V15" s="3" t="s">
        <v>33</v>
      </c>
      <c r="X15" s="3" t="s">
        <v>35</v>
      </c>
    </row>
    <row r="16" spans="2:24" x14ac:dyDescent="0.25">
      <c r="B16" t="s">
        <v>2</v>
      </c>
      <c r="D16" s="3" t="s">
        <v>13</v>
      </c>
      <c r="F16" s="3" t="s">
        <v>16</v>
      </c>
      <c r="H16" s="3" t="s">
        <v>19</v>
      </c>
      <c r="J16" s="3" t="s">
        <v>22</v>
      </c>
      <c r="L16" s="3" t="s">
        <v>24</v>
      </c>
      <c r="N16" s="3" t="s">
        <v>32</v>
      </c>
      <c r="P16" s="3" t="s">
        <v>34</v>
      </c>
      <c r="R16" s="3" t="s">
        <v>36</v>
      </c>
      <c r="T16" s="3" t="s">
        <v>32</v>
      </c>
      <c r="V16" s="3" t="s">
        <v>34</v>
      </c>
      <c r="X16" s="3" t="s">
        <v>36</v>
      </c>
    </row>
    <row r="17" spans="2:34" ht="15.75" thickBot="1" x14ac:dyDescent="0.3">
      <c r="B17" s="5" t="s">
        <v>3</v>
      </c>
      <c r="D17" s="6" t="s">
        <v>14</v>
      </c>
      <c r="F17" s="6" t="s">
        <v>17</v>
      </c>
      <c r="H17" s="6" t="s">
        <v>17</v>
      </c>
      <c r="J17" s="6" t="s">
        <v>14</v>
      </c>
      <c r="L17" s="6" t="s">
        <v>25</v>
      </c>
      <c r="N17" s="6" t="s">
        <v>14</v>
      </c>
      <c r="P17" s="6" t="s">
        <v>38</v>
      </c>
      <c r="R17" s="6" t="s">
        <v>17</v>
      </c>
      <c r="T17" s="6" t="s">
        <v>14</v>
      </c>
      <c r="V17" s="6" t="s">
        <v>38</v>
      </c>
      <c r="X17" s="6" t="s">
        <v>17</v>
      </c>
    </row>
    <row r="18" spans="2:34" ht="17.25" x14ac:dyDescent="0.25">
      <c r="B18" s="7" t="s">
        <v>4</v>
      </c>
      <c r="D18" s="8" t="s">
        <v>40</v>
      </c>
      <c r="E18" s="3"/>
      <c r="F18" s="8" t="s">
        <v>41</v>
      </c>
      <c r="G18" s="3"/>
      <c r="H18" s="8" t="s">
        <v>42</v>
      </c>
      <c r="I18" s="3"/>
      <c r="J18" s="8" t="s">
        <v>40</v>
      </c>
      <c r="K18" s="3"/>
      <c r="L18" s="8" t="s">
        <v>41</v>
      </c>
      <c r="M18" s="3"/>
      <c r="N18" s="8" t="s">
        <v>40</v>
      </c>
      <c r="O18" s="3"/>
      <c r="P18" s="8" t="s">
        <v>41</v>
      </c>
      <c r="Q18" s="3"/>
      <c r="R18" s="8" t="s">
        <v>42</v>
      </c>
      <c r="S18" s="3"/>
      <c r="T18" s="8" t="s">
        <v>40</v>
      </c>
      <c r="U18" s="3"/>
      <c r="V18" s="8" t="s">
        <v>41</v>
      </c>
      <c r="W18" s="3"/>
      <c r="X18" s="8" t="s">
        <v>42</v>
      </c>
    </row>
    <row r="19" spans="2:34" x14ac:dyDescent="0.25">
      <c r="N19" s="16"/>
      <c r="O19" s="9"/>
      <c r="P19" s="16"/>
      <c r="Q19" s="9"/>
      <c r="R19" s="9"/>
      <c r="T19" s="23"/>
      <c r="U19" s="23"/>
      <c r="V19" s="23"/>
      <c r="W19" s="23"/>
      <c r="X19" s="23"/>
    </row>
    <row r="20" spans="2:34" x14ac:dyDescent="0.25">
      <c r="B20" s="10" t="s">
        <v>5</v>
      </c>
      <c r="D20" s="10">
        <v>0.46012999999999998</v>
      </c>
      <c r="F20" s="10">
        <v>67.48</v>
      </c>
      <c r="H20" s="10"/>
      <c r="J20" s="11">
        <v>1.0485</v>
      </c>
      <c r="L20" s="12">
        <v>19</v>
      </c>
      <c r="N20" s="17">
        <f>D20+J20</f>
        <v>1.5086299999999999</v>
      </c>
      <c r="O20" s="9"/>
      <c r="P20" s="18">
        <f>F20+L20</f>
        <v>86.48</v>
      </c>
      <c r="Q20" s="9"/>
      <c r="R20" s="19"/>
      <c r="T20" s="24">
        <f>N20*1.21</f>
        <v>1.8254422999999997</v>
      </c>
      <c r="U20" s="23"/>
      <c r="V20" s="25">
        <f>P20*1.21</f>
        <v>104.6408</v>
      </c>
      <c r="W20" s="23"/>
      <c r="X20" s="26"/>
      <c r="AB20" s="29"/>
      <c r="AC20" s="29"/>
      <c r="AG20" s="29"/>
      <c r="AH20" s="29"/>
    </row>
    <row r="21" spans="2:34" x14ac:dyDescent="0.25">
      <c r="B21" s="10" t="s">
        <v>6</v>
      </c>
      <c r="D21" s="10">
        <v>0.24948999999999999</v>
      </c>
      <c r="F21" s="10">
        <v>100.64</v>
      </c>
      <c r="H21" s="10"/>
      <c r="J21" s="11">
        <v>0.83430000000000004</v>
      </c>
      <c r="L21" s="12">
        <v>29</v>
      </c>
      <c r="N21" s="17">
        <f t="shared" ref="N21:N26" si="0">D21+J21</f>
        <v>1.08379</v>
      </c>
      <c r="O21" s="9"/>
      <c r="P21" s="18">
        <f t="shared" ref="P21:P25" si="1">F21+L21</f>
        <v>129.63999999999999</v>
      </c>
      <c r="Q21" s="9"/>
      <c r="R21" s="19"/>
      <c r="T21" s="24">
        <f t="shared" ref="T21:T26" si="2">N21*1.21</f>
        <v>1.3113859000000001</v>
      </c>
      <c r="U21" s="23"/>
      <c r="V21" s="25">
        <f t="shared" ref="V21:V26" si="3">P21*1.21</f>
        <v>156.86439999999999</v>
      </c>
      <c r="W21" s="23"/>
      <c r="X21" s="26"/>
      <c r="AB21" s="29"/>
      <c r="AC21" s="29"/>
      <c r="AG21" s="29"/>
      <c r="AH21" s="29"/>
    </row>
    <row r="22" spans="2:34" x14ac:dyDescent="0.25">
      <c r="B22" s="10" t="s">
        <v>7</v>
      </c>
      <c r="D22" s="10">
        <v>0.22747999999999999</v>
      </c>
      <c r="F22" s="10">
        <v>114.42</v>
      </c>
      <c r="H22" s="10"/>
      <c r="J22" s="11">
        <v>0.80730000000000002</v>
      </c>
      <c r="L22" s="12">
        <v>106.2</v>
      </c>
      <c r="N22" s="17">
        <f t="shared" si="0"/>
        <v>1.03478</v>
      </c>
      <c r="O22" s="9"/>
      <c r="P22" s="18">
        <f t="shared" si="1"/>
        <v>220.62</v>
      </c>
      <c r="Q22" s="9"/>
      <c r="R22" s="19"/>
      <c r="T22" s="24">
        <f t="shared" si="2"/>
        <v>1.2520838000000001</v>
      </c>
      <c r="U22" s="23"/>
      <c r="V22" s="25">
        <f t="shared" si="3"/>
        <v>266.9502</v>
      </c>
      <c r="W22" s="23"/>
      <c r="X22" s="26"/>
      <c r="AB22" s="29"/>
      <c r="AC22" s="29"/>
      <c r="AG22" s="29"/>
      <c r="AH22" s="29"/>
    </row>
    <row r="23" spans="2:34" x14ac:dyDescent="0.25">
      <c r="B23" s="10" t="s">
        <v>8</v>
      </c>
      <c r="D23" s="10">
        <v>0.20768</v>
      </c>
      <c r="F23" s="10">
        <v>138.99</v>
      </c>
      <c r="H23" s="10"/>
      <c r="J23" s="11">
        <v>0.80730000000000002</v>
      </c>
      <c r="L23" s="12">
        <v>106.2</v>
      </c>
      <c r="N23" s="17">
        <f t="shared" si="0"/>
        <v>1.01498</v>
      </c>
      <c r="O23" s="9"/>
      <c r="P23" s="18">
        <f t="shared" si="1"/>
        <v>245.19</v>
      </c>
      <c r="Q23" s="9"/>
      <c r="R23" s="19"/>
      <c r="T23" s="24">
        <f t="shared" si="2"/>
        <v>1.2281257999999999</v>
      </c>
      <c r="U23" s="23"/>
      <c r="V23" s="25">
        <f t="shared" si="3"/>
        <v>296.67989999999998</v>
      </c>
      <c r="W23" s="23"/>
      <c r="X23" s="26"/>
      <c r="AB23" s="29"/>
      <c r="AC23" s="29"/>
      <c r="AG23" s="29"/>
      <c r="AH23" s="29"/>
    </row>
    <row r="24" spans="2:34" x14ac:dyDescent="0.25">
      <c r="B24" s="10" t="s">
        <v>9</v>
      </c>
      <c r="D24" s="10">
        <v>0.17899999999999999</v>
      </c>
      <c r="F24" s="10">
        <v>198.46</v>
      </c>
      <c r="H24" s="10"/>
      <c r="J24" s="11">
        <v>0.80730000000000002</v>
      </c>
      <c r="L24" s="12">
        <v>106.2</v>
      </c>
      <c r="N24" s="17">
        <f t="shared" si="0"/>
        <v>0.98629999999999995</v>
      </c>
      <c r="O24" s="9"/>
      <c r="P24" s="18">
        <f t="shared" si="1"/>
        <v>304.66000000000003</v>
      </c>
      <c r="Q24" s="9"/>
      <c r="R24" s="19"/>
      <c r="T24" s="24">
        <f t="shared" si="2"/>
        <v>1.1934229999999999</v>
      </c>
      <c r="U24" s="23"/>
      <c r="V24" s="25">
        <f t="shared" si="3"/>
        <v>368.6386</v>
      </c>
      <c r="W24" s="23"/>
      <c r="X24" s="26"/>
      <c r="AB24" s="29"/>
      <c r="AC24" s="29"/>
      <c r="AG24" s="29"/>
      <c r="AH24" s="29"/>
    </row>
    <row r="25" spans="2:34" x14ac:dyDescent="0.25">
      <c r="B25" s="10" t="s">
        <v>47</v>
      </c>
      <c r="D25" s="10">
        <v>0.14457</v>
      </c>
      <c r="F25" s="10">
        <v>327.05</v>
      </c>
      <c r="H25" s="10"/>
      <c r="J25" s="11">
        <v>0.80730000000000002</v>
      </c>
      <c r="L25" s="12">
        <v>106.2</v>
      </c>
      <c r="N25" s="17">
        <f t="shared" si="0"/>
        <v>0.95186999999999999</v>
      </c>
      <c r="O25" s="9"/>
      <c r="P25" s="18">
        <f t="shared" si="1"/>
        <v>433.25</v>
      </c>
      <c r="Q25" s="9"/>
      <c r="R25" s="19"/>
      <c r="T25" s="24">
        <f t="shared" si="2"/>
        <v>1.1517626999999999</v>
      </c>
      <c r="U25" s="23"/>
      <c r="V25" s="25">
        <f t="shared" si="3"/>
        <v>524.23249999999996</v>
      </c>
      <c r="W25" s="23"/>
      <c r="X25" s="26"/>
      <c r="AB25" s="29"/>
      <c r="AC25" s="29"/>
      <c r="AG25" s="29"/>
      <c r="AH25" s="29"/>
    </row>
    <row r="26" spans="2:34" ht="15.75" thickBot="1" x14ac:dyDescent="0.3">
      <c r="B26" s="13" t="s">
        <v>11</v>
      </c>
      <c r="D26" s="13">
        <v>0.11302</v>
      </c>
      <c r="F26" s="13"/>
      <c r="H26" s="13">
        <v>115.19625000000001</v>
      </c>
      <c r="J26" s="14">
        <v>0.79830000000000001</v>
      </c>
      <c r="L26" s="15">
        <v>150</v>
      </c>
      <c r="N26" s="20">
        <f t="shared" si="0"/>
        <v>0.91132000000000002</v>
      </c>
      <c r="O26" s="9"/>
      <c r="P26" s="21">
        <f>F26+L26</f>
        <v>150</v>
      </c>
      <c r="Q26" s="9"/>
      <c r="R26" s="22">
        <f>H26</f>
        <v>115.19625000000001</v>
      </c>
      <c r="T26" s="27">
        <f t="shared" si="2"/>
        <v>1.1026971999999999</v>
      </c>
      <c r="U26" s="23"/>
      <c r="V26" s="28">
        <f t="shared" si="3"/>
        <v>181.5</v>
      </c>
      <c r="W26" s="23"/>
      <c r="X26" s="27">
        <f>R26*1.21</f>
        <v>139.3874625</v>
      </c>
      <c r="AB26" s="29"/>
      <c r="AC26" s="29"/>
      <c r="AG26" s="29"/>
      <c r="AH26" s="29"/>
    </row>
    <row r="28" spans="2:34" x14ac:dyDescent="0.25">
      <c r="B28" t="s">
        <v>48</v>
      </c>
    </row>
    <row r="29" spans="2:34" x14ac:dyDescent="0.25">
      <c r="B29" t="s">
        <v>49</v>
      </c>
    </row>
  </sheetData>
  <mergeCells count="7">
    <mergeCell ref="T13:X13"/>
    <mergeCell ref="J11:L11"/>
    <mergeCell ref="D12:H12"/>
    <mergeCell ref="J12:L12"/>
    <mergeCell ref="D13:H13"/>
    <mergeCell ref="J13:L13"/>
    <mergeCell ref="N13:R1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H68"/>
  <sheetViews>
    <sheetView showGridLines="0" workbookViewId="0">
      <selection activeCell="J42" sqref="J42"/>
    </sheetView>
  </sheetViews>
  <sheetFormatPr defaultRowHeight="15" x14ac:dyDescent="0.25"/>
  <cols>
    <col min="2" max="2" width="20.5703125" customWidth="1"/>
    <col min="3" max="3" width="1.7109375" customWidth="1"/>
    <col min="4" max="4" width="12.7109375" customWidth="1"/>
    <col min="5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</cols>
  <sheetData>
    <row r="1" spans="2:34" ht="18.75" x14ac:dyDescent="0.3">
      <c r="B1" s="4" t="s">
        <v>0</v>
      </c>
    </row>
    <row r="2" spans="2:34" ht="18.75" x14ac:dyDescent="0.3">
      <c r="B2" s="4" t="s">
        <v>1</v>
      </c>
    </row>
    <row r="3" spans="2:34" ht="15.75" thickBot="1" x14ac:dyDescent="0.3">
      <c r="B3" s="1"/>
      <c r="D3" s="5"/>
      <c r="E3" s="5"/>
      <c r="F3" s="5"/>
      <c r="G3" s="5"/>
      <c r="H3" s="5"/>
      <c r="J3" s="5"/>
      <c r="K3" s="5"/>
      <c r="L3" s="5"/>
      <c r="N3" s="5"/>
      <c r="O3" s="5"/>
      <c r="P3" s="5"/>
      <c r="Q3" s="5"/>
      <c r="R3" s="5"/>
      <c r="T3" s="5"/>
      <c r="U3" s="5"/>
      <c r="V3" s="5"/>
      <c r="W3" s="5"/>
      <c r="X3" s="5"/>
    </row>
    <row r="4" spans="2:34" x14ac:dyDescent="0.25">
      <c r="D4" s="23"/>
      <c r="E4" s="23"/>
      <c r="F4" s="23"/>
      <c r="G4" s="23"/>
      <c r="H4" s="23"/>
      <c r="J4" s="40" t="s">
        <v>26</v>
      </c>
      <c r="K4" s="40"/>
      <c r="L4" s="40"/>
      <c r="N4" s="9"/>
      <c r="O4" s="9"/>
      <c r="P4" s="9"/>
      <c r="Q4" s="9"/>
      <c r="R4" s="9"/>
      <c r="T4" s="23"/>
      <c r="U4" s="23"/>
      <c r="V4" s="23"/>
      <c r="W4" s="23"/>
      <c r="X4" s="23"/>
    </row>
    <row r="5" spans="2:34" x14ac:dyDescent="0.25">
      <c r="C5" s="2"/>
      <c r="D5" s="40" t="s">
        <v>20</v>
      </c>
      <c r="E5" s="40"/>
      <c r="F5" s="40"/>
      <c r="G5" s="40"/>
      <c r="H5" s="40"/>
      <c r="J5" s="40" t="s">
        <v>27</v>
      </c>
      <c r="K5" s="40"/>
      <c r="L5" s="40"/>
      <c r="N5" s="9"/>
      <c r="O5" s="9"/>
      <c r="P5" s="9"/>
      <c r="Q5" s="9"/>
      <c r="R5" s="9"/>
      <c r="T5" s="23"/>
      <c r="U5" s="23"/>
      <c r="V5" s="23"/>
      <c r="W5" s="23"/>
      <c r="X5" s="23"/>
    </row>
    <row r="6" spans="2:34" x14ac:dyDescent="0.25">
      <c r="D6" s="42" t="s">
        <v>21</v>
      </c>
      <c r="E6" s="42"/>
      <c r="F6" s="42"/>
      <c r="G6" s="42"/>
      <c r="H6" s="42"/>
      <c r="J6" s="42" t="s">
        <v>28</v>
      </c>
      <c r="K6" s="42"/>
      <c r="L6" s="42"/>
      <c r="N6" s="41" t="s">
        <v>37</v>
      </c>
      <c r="O6" s="41"/>
      <c r="P6" s="41"/>
      <c r="Q6" s="41"/>
      <c r="R6" s="41"/>
      <c r="T6" s="42" t="s">
        <v>39</v>
      </c>
      <c r="U6" s="42"/>
      <c r="V6" s="42"/>
      <c r="W6" s="42"/>
      <c r="X6" s="42"/>
    </row>
    <row r="7" spans="2:34" x14ac:dyDescent="0.25">
      <c r="N7" s="3" t="s">
        <v>30</v>
      </c>
      <c r="P7" s="3"/>
      <c r="R7" s="3"/>
      <c r="T7" s="3" t="s">
        <v>30</v>
      </c>
      <c r="V7" s="3"/>
      <c r="X7" s="3"/>
    </row>
    <row r="8" spans="2:34" x14ac:dyDescent="0.25">
      <c r="D8" s="3" t="s">
        <v>12</v>
      </c>
      <c r="F8" s="3" t="s">
        <v>15</v>
      </c>
      <c r="H8" s="3" t="s">
        <v>18</v>
      </c>
      <c r="J8" s="3" t="s">
        <v>19</v>
      </c>
      <c r="L8" s="3" t="s">
        <v>23</v>
      </c>
      <c r="N8" s="3" t="s">
        <v>31</v>
      </c>
      <c r="P8" s="3" t="s">
        <v>33</v>
      </c>
      <c r="R8" s="3" t="s">
        <v>35</v>
      </c>
      <c r="T8" s="3" t="s">
        <v>31</v>
      </c>
      <c r="V8" s="3" t="s">
        <v>33</v>
      </c>
      <c r="X8" s="3" t="s">
        <v>35</v>
      </c>
    </row>
    <row r="9" spans="2:34" x14ac:dyDescent="0.25">
      <c r="B9" t="s">
        <v>2</v>
      </c>
      <c r="D9" s="3" t="s">
        <v>13</v>
      </c>
      <c r="F9" s="3" t="s">
        <v>16</v>
      </c>
      <c r="H9" s="3" t="s">
        <v>19</v>
      </c>
      <c r="J9" s="3" t="s">
        <v>22</v>
      </c>
      <c r="L9" s="3" t="s">
        <v>24</v>
      </c>
      <c r="N9" s="3" t="s">
        <v>32</v>
      </c>
      <c r="P9" s="3" t="s">
        <v>34</v>
      </c>
      <c r="R9" s="3" t="s">
        <v>36</v>
      </c>
      <c r="T9" s="3" t="s">
        <v>32</v>
      </c>
      <c r="V9" s="3" t="s">
        <v>34</v>
      </c>
      <c r="X9" s="3" t="s">
        <v>36</v>
      </c>
    </row>
    <row r="10" spans="2:34" ht="15.75" thickBot="1" x14ac:dyDescent="0.3">
      <c r="B10" s="5" t="s">
        <v>3</v>
      </c>
      <c r="D10" s="6" t="s">
        <v>14</v>
      </c>
      <c r="F10" s="6" t="s">
        <v>17</v>
      </c>
      <c r="H10" s="6" t="s">
        <v>17</v>
      </c>
      <c r="J10" s="6" t="s">
        <v>14</v>
      </c>
      <c r="L10" s="6" t="s">
        <v>25</v>
      </c>
      <c r="N10" s="6" t="s">
        <v>14</v>
      </c>
      <c r="P10" s="6" t="s">
        <v>38</v>
      </c>
      <c r="R10" s="6" t="s">
        <v>17</v>
      </c>
      <c r="T10" s="6" t="s">
        <v>14</v>
      </c>
      <c r="V10" s="6" t="s">
        <v>38</v>
      </c>
      <c r="X10" s="6" t="s">
        <v>17</v>
      </c>
    </row>
    <row r="11" spans="2:34" ht="17.25" x14ac:dyDescent="0.25">
      <c r="B11" s="7" t="s">
        <v>4</v>
      </c>
      <c r="D11" s="8" t="s">
        <v>40</v>
      </c>
      <c r="E11" s="3"/>
      <c r="F11" s="8" t="s">
        <v>41</v>
      </c>
      <c r="G11" s="3"/>
      <c r="H11" s="8" t="s">
        <v>42</v>
      </c>
      <c r="I11" s="3"/>
      <c r="J11" s="8" t="s">
        <v>40</v>
      </c>
      <c r="K11" s="3"/>
      <c r="L11" s="8" t="s">
        <v>41</v>
      </c>
      <c r="M11" s="3"/>
      <c r="N11" s="8" t="s">
        <v>40</v>
      </c>
      <c r="O11" s="3"/>
      <c r="P11" s="8" t="s">
        <v>41</v>
      </c>
      <c r="Q11" s="3"/>
      <c r="R11" s="8" t="s">
        <v>42</v>
      </c>
      <c r="S11" s="3"/>
      <c r="T11" s="8" t="s">
        <v>40</v>
      </c>
      <c r="U11" s="3"/>
      <c r="V11" s="8" t="s">
        <v>41</v>
      </c>
      <c r="W11" s="3"/>
      <c r="X11" s="8" t="s">
        <v>42</v>
      </c>
    </row>
    <row r="12" spans="2:34" x14ac:dyDescent="0.25">
      <c r="N12" s="16"/>
      <c r="O12" s="9"/>
      <c r="P12" s="16"/>
      <c r="Q12" s="9"/>
      <c r="R12" s="9"/>
      <c r="T12" s="23"/>
      <c r="U12" s="23"/>
      <c r="V12" s="23"/>
      <c r="W12" s="23"/>
      <c r="X12" s="23"/>
    </row>
    <row r="13" spans="2:34" x14ac:dyDescent="0.25">
      <c r="B13" s="10" t="s">
        <v>5</v>
      </c>
      <c r="D13" s="10">
        <v>0.46321000000000001</v>
      </c>
      <c r="F13" s="10">
        <v>67.92</v>
      </c>
      <c r="H13" s="10"/>
      <c r="J13" s="11">
        <v>1.109</v>
      </c>
      <c r="L13" s="12">
        <v>7.5</v>
      </c>
      <c r="N13" s="17">
        <f>D13+J13</f>
        <v>1.5722100000000001</v>
      </c>
      <c r="O13" s="9"/>
      <c r="P13" s="18">
        <f>F13+L13</f>
        <v>75.42</v>
      </c>
      <c r="Q13" s="9"/>
      <c r="R13" s="19"/>
      <c r="T13" s="24">
        <f>N13*1.21</f>
        <v>1.9023741000000001</v>
      </c>
      <c r="U13" s="23"/>
      <c r="V13" s="25">
        <f>P13*1.21</f>
        <v>91.258200000000002</v>
      </c>
      <c r="W13" s="23"/>
      <c r="X13" s="26"/>
      <c r="AB13" s="29"/>
      <c r="AC13" s="29"/>
      <c r="AG13" s="29"/>
      <c r="AH13" s="29"/>
    </row>
    <row r="14" spans="2:34" x14ac:dyDescent="0.25">
      <c r="B14" s="10" t="s">
        <v>6</v>
      </c>
      <c r="D14" s="10">
        <v>0.25311</v>
      </c>
      <c r="F14" s="10">
        <v>101.01</v>
      </c>
      <c r="H14" s="10"/>
      <c r="J14" s="11">
        <v>0.83899999999999997</v>
      </c>
      <c r="L14" s="12">
        <v>28</v>
      </c>
      <c r="N14" s="17">
        <f t="shared" ref="N14:N19" si="0">D14+J14</f>
        <v>1.0921099999999999</v>
      </c>
      <c r="O14" s="9"/>
      <c r="P14" s="18">
        <f t="shared" ref="P14:P18" si="1">F14+L14</f>
        <v>129.01</v>
      </c>
      <c r="Q14" s="9"/>
      <c r="R14" s="19"/>
      <c r="T14" s="24">
        <f t="shared" ref="T14:T19" si="2">N14*1.21</f>
        <v>1.3214530999999998</v>
      </c>
      <c r="U14" s="23"/>
      <c r="V14" s="25">
        <f t="shared" ref="V14:V19" si="3">P14*1.21</f>
        <v>156.10209999999998</v>
      </c>
      <c r="W14" s="23"/>
      <c r="X14" s="26"/>
      <c r="AB14" s="29"/>
      <c r="AC14" s="29"/>
      <c r="AG14" s="29"/>
      <c r="AH14" s="29"/>
    </row>
    <row r="15" spans="2:34" x14ac:dyDescent="0.25">
      <c r="B15" s="10" t="s">
        <v>7</v>
      </c>
      <c r="D15" s="10">
        <v>0.23074</v>
      </c>
      <c r="F15" s="10">
        <v>115.1</v>
      </c>
      <c r="H15" s="10"/>
      <c r="J15" s="11">
        <v>0.81899999999999995</v>
      </c>
      <c r="L15" s="12">
        <v>115</v>
      </c>
      <c r="N15" s="17">
        <f t="shared" si="0"/>
        <v>1.0497399999999999</v>
      </c>
      <c r="O15" s="9"/>
      <c r="P15" s="18">
        <f t="shared" si="1"/>
        <v>230.1</v>
      </c>
      <c r="Q15" s="9"/>
      <c r="R15" s="19"/>
      <c r="T15" s="24">
        <f t="shared" si="2"/>
        <v>1.2701853999999999</v>
      </c>
      <c r="U15" s="23"/>
      <c r="V15" s="25">
        <f t="shared" si="3"/>
        <v>278.42099999999999</v>
      </c>
      <c r="W15" s="23"/>
      <c r="X15" s="26"/>
      <c r="AB15" s="29"/>
      <c r="AC15" s="29"/>
      <c r="AG15" s="29"/>
      <c r="AH15" s="29"/>
    </row>
    <row r="16" spans="2:34" x14ac:dyDescent="0.25">
      <c r="B16" s="10" t="s">
        <v>8</v>
      </c>
      <c r="D16" s="10">
        <v>0.21071000000000001</v>
      </c>
      <c r="F16" s="10">
        <v>140.13999999999999</v>
      </c>
      <c r="H16" s="10"/>
      <c r="J16" s="11">
        <v>0.81899999999999995</v>
      </c>
      <c r="L16" s="12">
        <v>115</v>
      </c>
      <c r="N16" s="17">
        <f t="shared" si="0"/>
        <v>1.0297099999999999</v>
      </c>
      <c r="O16" s="9"/>
      <c r="P16" s="18">
        <f t="shared" si="1"/>
        <v>255.14</v>
      </c>
      <c r="Q16" s="9"/>
      <c r="R16" s="19"/>
      <c r="T16" s="24">
        <f t="shared" si="2"/>
        <v>1.2459490999999998</v>
      </c>
      <c r="U16" s="23"/>
      <c r="V16" s="25">
        <f t="shared" si="3"/>
        <v>308.71939999999995</v>
      </c>
      <c r="W16" s="23"/>
      <c r="X16" s="26"/>
      <c r="AB16" s="29"/>
      <c r="AC16" s="29"/>
      <c r="AG16" s="29"/>
      <c r="AH16" s="29"/>
    </row>
    <row r="17" spans="2:34" x14ac:dyDescent="0.25">
      <c r="B17" s="10" t="s">
        <v>9</v>
      </c>
      <c r="D17" s="10">
        <v>0.18179000000000001</v>
      </c>
      <c r="F17" s="10">
        <v>200.39</v>
      </c>
      <c r="H17" s="10"/>
      <c r="J17" s="11">
        <v>0.81899999999999995</v>
      </c>
      <c r="L17" s="12">
        <v>115</v>
      </c>
      <c r="N17" s="17">
        <f t="shared" si="0"/>
        <v>1.0007899999999998</v>
      </c>
      <c r="O17" s="9"/>
      <c r="P17" s="18">
        <f t="shared" si="1"/>
        <v>315.39</v>
      </c>
      <c r="Q17" s="9"/>
      <c r="R17" s="19"/>
      <c r="T17" s="24">
        <f t="shared" si="2"/>
        <v>1.2109558999999999</v>
      </c>
      <c r="U17" s="23"/>
      <c r="V17" s="25">
        <f t="shared" si="3"/>
        <v>381.62189999999998</v>
      </c>
      <c r="W17" s="23"/>
      <c r="X17" s="26"/>
      <c r="AB17" s="29"/>
      <c r="AC17" s="29"/>
      <c r="AG17" s="29"/>
      <c r="AH17" s="29"/>
    </row>
    <row r="18" spans="2:34" x14ac:dyDescent="0.25">
      <c r="B18" s="10" t="s">
        <v>10</v>
      </c>
      <c r="D18" s="10">
        <v>0.14712</v>
      </c>
      <c r="F18" s="10">
        <v>330.42</v>
      </c>
      <c r="H18" s="10"/>
      <c r="J18" s="11">
        <v>0.81899999999999995</v>
      </c>
      <c r="L18" s="12">
        <v>115</v>
      </c>
      <c r="N18" s="17">
        <f t="shared" si="0"/>
        <v>0.96611999999999998</v>
      </c>
      <c r="O18" s="9"/>
      <c r="P18" s="18">
        <f t="shared" si="1"/>
        <v>445.42</v>
      </c>
      <c r="Q18" s="9"/>
      <c r="R18" s="19"/>
      <c r="T18" s="24">
        <f t="shared" si="2"/>
        <v>1.1690052</v>
      </c>
      <c r="U18" s="23"/>
      <c r="V18" s="25">
        <f t="shared" si="3"/>
        <v>538.95820000000003</v>
      </c>
      <c r="W18" s="23"/>
      <c r="X18" s="26"/>
      <c r="AB18" s="29"/>
      <c r="AC18" s="29"/>
      <c r="AG18" s="29"/>
      <c r="AH18" s="29"/>
    </row>
    <row r="19" spans="2:34" ht="15.75" thickBot="1" x14ac:dyDescent="0.3">
      <c r="B19" s="13" t="s">
        <v>11</v>
      </c>
      <c r="D19" s="13">
        <v>0.12559000000000001</v>
      </c>
      <c r="F19" s="13"/>
      <c r="H19" s="13">
        <v>115.97754</v>
      </c>
      <c r="J19" s="14">
        <v>0.81499999999999995</v>
      </c>
      <c r="L19" s="15">
        <v>175</v>
      </c>
      <c r="N19" s="20">
        <f t="shared" si="0"/>
        <v>0.94058999999999993</v>
      </c>
      <c r="O19" s="9"/>
      <c r="P19" s="21">
        <f>F19+L19</f>
        <v>175</v>
      </c>
      <c r="Q19" s="9"/>
      <c r="R19" s="22">
        <v>115.93379</v>
      </c>
      <c r="T19" s="27">
        <f t="shared" si="2"/>
        <v>1.1381138999999998</v>
      </c>
      <c r="U19" s="23"/>
      <c r="V19" s="28">
        <f t="shared" si="3"/>
        <v>211.75</v>
      </c>
      <c r="W19" s="23"/>
      <c r="X19" s="27">
        <f>R19*1.21</f>
        <v>140.27988590000001</v>
      </c>
      <c r="AB19" s="29"/>
      <c r="AC19" s="29"/>
      <c r="AG19" s="29"/>
      <c r="AH19" s="29"/>
    </row>
    <row r="22" spans="2:34" ht="18.75" x14ac:dyDescent="0.3">
      <c r="B22" s="4" t="s">
        <v>50</v>
      </c>
    </row>
    <row r="23" spans="2:34" ht="18.75" x14ac:dyDescent="0.3">
      <c r="B23" s="4" t="s">
        <v>57</v>
      </c>
    </row>
    <row r="24" spans="2:34" ht="15.75" thickBot="1" x14ac:dyDescent="0.3">
      <c r="B24" s="1"/>
      <c r="D24" s="5"/>
      <c r="E24" s="5"/>
      <c r="F24" s="5"/>
      <c r="G24" s="5"/>
      <c r="H24" s="5"/>
      <c r="J24" s="5"/>
      <c r="K24" s="5"/>
      <c r="L24" s="5"/>
      <c r="N24" s="5"/>
      <c r="O24" s="5"/>
      <c r="P24" s="5"/>
      <c r="Q24" s="5"/>
      <c r="R24" s="5"/>
      <c r="T24" s="5"/>
      <c r="U24" s="5"/>
      <c r="V24" s="5"/>
      <c r="W24" s="5"/>
      <c r="X24" s="5"/>
    </row>
    <row r="25" spans="2:34" x14ac:dyDescent="0.25">
      <c r="D25" s="23"/>
      <c r="E25" s="23"/>
      <c r="F25" s="23"/>
      <c r="G25" s="23"/>
      <c r="H25" s="23"/>
      <c r="J25" s="40" t="s">
        <v>26</v>
      </c>
      <c r="K25" s="40"/>
      <c r="L25" s="40"/>
      <c r="N25" s="9"/>
      <c r="O25" s="9"/>
      <c r="P25" s="9"/>
      <c r="Q25" s="9"/>
      <c r="R25" s="9"/>
      <c r="T25" s="23"/>
      <c r="U25" s="23"/>
      <c r="V25" s="23"/>
      <c r="W25" s="23"/>
      <c r="X25" s="23"/>
    </row>
    <row r="26" spans="2:34" x14ac:dyDescent="0.25">
      <c r="C26" s="2"/>
      <c r="D26" s="40" t="s">
        <v>20</v>
      </c>
      <c r="E26" s="40"/>
      <c r="F26" s="40"/>
      <c r="G26" s="40"/>
      <c r="H26" s="40"/>
      <c r="J26" s="40" t="s">
        <v>27</v>
      </c>
      <c r="K26" s="40"/>
      <c r="L26" s="40"/>
      <c r="N26" s="9"/>
      <c r="O26" s="9"/>
      <c r="P26" s="9"/>
      <c r="Q26" s="9"/>
      <c r="R26" s="9"/>
      <c r="T26" s="23"/>
      <c r="U26" s="23"/>
      <c r="V26" s="23"/>
      <c r="W26" s="23"/>
      <c r="X26" s="23"/>
    </row>
    <row r="27" spans="2:34" x14ac:dyDescent="0.25">
      <c r="D27" s="42" t="s">
        <v>21</v>
      </c>
      <c r="E27" s="42"/>
      <c r="F27" s="42"/>
      <c r="G27" s="42"/>
      <c r="H27" s="42"/>
      <c r="J27" s="42" t="s">
        <v>28</v>
      </c>
      <c r="K27" s="42"/>
      <c r="L27" s="42"/>
      <c r="N27" s="41" t="s">
        <v>37</v>
      </c>
      <c r="O27" s="41"/>
      <c r="P27" s="41"/>
      <c r="Q27" s="41"/>
      <c r="R27" s="41"/>
      <c r="T27" s="42" t="s">
        <v>39</v>
      </c>
      <c r="U27" s="42"/>
      <c r="V27" s="42"/>
      <c r="W27" s="42"/>
      <c r="X27" s="42"/>
    </row>
    <row r="28" spans="2:34" x14ac:dyDescent="0.25">
      <c r="N28" s="3" t="s">
        <v>30</v>
      </c>
      <c r="P28" s="3"/>
      <c r="R28" s="3"/>
      <c r="T28" s="3" t="s">
        <v>30</v>
      </c>
      <c r="V28" s="3"/>
      <c r="X28" s="3"/>
    </row>
    <row r="29" spans="2:34" x14ac:dyDescent="0.25">
      <c r="D29" s="3" t="s">
        <v>12</v>
      </c>
      <c r="F29" s="3" t="s">
        <v>15</v>
      </c>
      <c r="H29" s="3" t="s">
        <v>18</v>
      </c>
      <c r="J29" s="3" t="s">
        <v>19</v>
      </c>
      <c r="L29" s="3" t="s">
        <v>23</v>
      </c>
      <c r="N29" s="3" t="s">
        <v>31</v>
      </c>
      <c r="P29" s="3" t="s">
        <v>33</v>
      </c>
      <c r="R29" s="3" t="s">
        <v>35</v>
      </c>
      <c r="T29" s="3" t="s">
        <v>31</v>
      </c>
      <c r="V29" s="3" t="s">
        <v>33</v>
      </c>
      <c r="X29" s="3" t="s">
        <v>35</v>
      </c>
    </row>
    <row r="30" spans="2:34" x14ac:dyDescent="0.25">
      <c r="B30" t="s">
        <v>2</v>
      </c>
      <c r="D30" s="3" t="s">
        <v>13</v>
      </c>
      <c r="F30" s="3" t="s">
        <v>16</v>
      </c>
      <c r="H30" s="3" t="s">
        <v>19</v>
      </c>
      <c r="J30" s="3" t="s">
        <v>22</v>
      </c>
      <c r="L30" s="3" t="s">
        <v>24</v>
      </c>
      <c r="N30" s="3" t="s">
        <v>32</v>
      </c>
      <c r="P30" s="3" t="s">
        <v>34</v>
      </c>
      <c r="R30" s="3" t="s">
        <v>36</v>
      </c>
      <c r="T30" s="3" t="s">
        <v>32</v>
      </c>
      <c r="V30" s="3" t="s">
        <v>34</v>
      </c>
      <c r="X30" s="3" t="s">
        <v>36</v>
      </c>
    </row>
    <row r="31" spans="2:34" ht="15.75" thickBot="1" x14ac:dyDescent="0.3">
      <c r="B31" s="5" t="s">
        <v>3</v>
      </c>
      <c r="D31" s="6" t="s">
        <v>14</v>
      </c>
      <c r="F31" s="6" t="s">
        <v>17</v>
      </c>
      <c r="H31" s="6" t="s">
        <v>17</v>
      </c>
      <c r="J31" s="6" t="s">
        <v>14</v>
      </c>
      <c r="L31" s="6" t="s">
        <v>25</v>
      </c>
      <c r="N31" s="6" t="s">
        <v>14</v>
      </c>
      <c r="P31" s="6" t="s">
        <v>38</v>
      </c>
      <c r="R31" s="6" t="s">
        <v>17</v>
      </c>
      <c r="T31" s="6" t="s">
        <v>14</v>
      </c>
      <c r="V31" s="6" t="s">
        <v>38</v>
      </c>
      <c r="X31" s="6" t="s">
        <v>17</v>
      </c>
    </row>
    <row r="32" spans="2:34" ht="17.25" x14ac:dyDescent="0.25">
      <c r="B32" s="7" t="s">
        <v>4</v>
      </c>
      <c r="D32" s="8" t="s">
        <v>40</v>
      </c>
      <c r="E32" s="3"/>
      <c r="F32" s="8" t="s">
        <v>41</v>
      </c>
      <c r="G32" s="3"/>
      <c r="H32" s="8" t="s">
        <v>42</v>
      </c>
      <c r="I32" s="3"/>
      <c r="J32" s="8" t="s">
        <v>40</v>
      </c>
      <c r="K32" s="3"/>
      <c r="L32" s="8" t="s">
        <v>41</v>
      </c>
      <c r="M32" s="3"/>
      <c r="N32" s="8" t="s">
        <v>40</v>
      </c>
      <c r="O32" s="3"/>
      <c r="P32" s="8" t="s">
        <v>41</v>
      </c>
      <c r="Q32" s="3"/>
      <c r="R32" s="8" t="s">
        <v>42</v>
      </c>
      <c r="S32" s="3"/>
      <c r="T32" s="8" t="s">
        <v>40</v>
      </c>
      <c r="U32" s="3"/>
      <c r="V32" s="8" t="s">
        <v>41</v>
      </c>
      <c r="W32" s="3"/>
      <c r="X32" s="8" t="s">
        <v>42</v>
      </c>
    </row>
    <row r="33" spans="2:34" x14ac:dyDescent="0.25">
      <c r="N33" s="16"/>
      <c r="O33" s="9"/>
      <c r="P33" s="16"/>
      <c r="Q33" s="9"/>
      <c r="R33" s="9"/>
      <c r="T33" s="23"/>
      <c r="U33" s="23"/>
      <c r="V33" s="23"/>
      <c r="W33" s="23"/>
      <c r="X33" s="23"/>
    </row>
    <row r="34" spans="2:34" x14ac:dyDescent="0.25">
      <c r="B34" s="10" t="s">
        <v>5</v>
      </c>
      <c r="D34" s="10">
        <v>0.46012999999999998</v>
      </c>
      <c r="F34" s="10">
        <v>67.48</v>
      </c>
      <c r="H34" s="10"/>
      <c r="J34" s="11">
        <v>1.1067499999999999</v>
      </c>
      <c r="L34" s="12">
        <v>19</v>
      </c>
      <c r="N34" s="17">
        <f>D34+J34</f>
        <v>1.5668799999999998</v>
      </c>
      <c r="O34" s="9"/>
      <c r="P34" s="18">
        <f>F34+L34</f>
        <v>86.48</v>
      </c>
      <c r="Q34" s="9"/>
      <c r="R34" s="19"/>
      <c r="T34" s="24">
        <f>N34*1.21</f>
        <v>1.8959247999999997</v>
      </c>
      <c r="U34" s="23"/>
      <c r="V34" s="25">
        <f>P34*1.21</f>
        <v>104.6408</v>
      </c>
      <c r="W34" s="23"/>
      <c r="X34" s="26"/>
      <c r="AB34" s="29"/>
      <c r="AC34" s="29"/>
      <c r="AG34" s="29"/>
      <c r="AH34" s="29"/>
    </row>
    <row r="35" spans="2:34" x14ac:dyDescent="0.25">
      <c r="B35" s="10" t="s">
        <v>6</v>
      </c>
      <c r="D35" s="10">
        <v>0.24948999999999999</v>
      </c>
      <c r="F35" s="10">
        <v>100.64</v>
      </c>
      <c r="H35" s="10"/>
      <c r="J35" s="11">
        <v>0.88065000000000004</v>
      </c>
      <c r="L35" s="12">
        <v>29</v>
      </c>
      <c r="N35" s="17">
        <f t="shared" ref="N35:N40" si="4">D35+J35</f>
        <v>1.1301399999999999</v>
      </c>
      <c r="O35" s="9"/>
      <c r="P35" s="18">
        <f t="shared" ref="P35:P39" si="5">F35+L35</f>
        <v>129.63999999999999</v>
      </c>
      <c r="Q35" s="9"/>
      <c r="R35" s="19"/>
      <c r="T35" s="24">
        <f t="shared" ref="T35:T40" si="6">N35*1.21</f>
        <v>1.3674693999999998</v>
      </c>
      <c r="U35" s="23"/>
      <c r="V35" s="25">
        <f t="shared" ref="V35:V40" si="7">P35*1.21</f>
        <v>156.86439999999999</v>
      </c>
      <c r="W35" s="23"/>
      <c r="X35" s="26"/>
      <c r="AB35" s="29"/>
      <c r="AC35" s="29"/>
      <c r="AG35" s="29"/>
      <c r="AH35" s="29"/>
    </row>
    <row r="36" spans="2:34" x14ac:dyDescent="0.25">
      <c r="B36" s="10" t="s">
        <v>7</v>
      </c>
      <c r="D36" s="10">
        <v>0.22747999999999999</v>
      </c>
      <c r="F36" s="10">
        <v>114.42</v>
      </c>
      <c r="H36" s="10"/>
      <c r="J36" s="11">
        <v>0.85214999999999996</v>
      </c>
      <c r="L36" s="12">
        <v>106.2</v>
      </c>
      <c r="N36" s="17">
        <f t="shared" si="4"/>
        <v>1.0796299999999999</v>
      </c>
      <c r="O36" s="9"/>
      <c r="P36" s="18">
        <f t="shared" si="5"/>
        <v>220.62</v>
      </c>
      <c r="Q36" s="9"/>
      <c r="R36" s="19"/>
      <c r="T36" s="24">
        <f t="shared" si="6"/>
        <v>1.3063522999999999</v>
      </c>
      <c r="U36" s="23"/>
      <c r="V36" s="25">
        <f t="shared" si="7"/>
        <v>266.9502</v>
      </c>
      <c r="W36" s="23"/>
      <c r="X36" s="26"/>
      <c r="AB36" s="29"/>
      <c r="AC36" s="29"/>
      <c r="AG36" s="29"/>
      <c r="AH36" s="29"/>
    </row>
    <row r="37" spans="2:34" x14ac:dyDescent="0.25">
      <c r="B37" s="10" t="s">
        <v>8</v>
      </c>
      <c r="D37" s="10">
        <v>0.20768</v>
      </c>
      <c r="F37" s="10">
        <v>138.99</v>
      </c>
      <c r="H37" s="10"/>
      <c r="J37" s="11">
        <v>0.85214999999999996</v>
      </c>
      <c r="L37" s="12">
        <v>106.2</v>
      </c>
      <c r="N37" s="17">
        <f t="shared" si="4"/>
        <v>1.05983</v>
      </c>
      <c r="O37" s="9"/>
      <c r="P37" s="18">
        <f t="shared" si="5"/>
        <v>245.19</v>
      </c>
      <c r="Q37" s="9"/>
      <c r="R37" s="19"/>
      <c r="T37" s="24">
        <f t="shared" si="6"/>
        <v>1.2823943</v>
      </c>
      <c r="U37" s="23"/>
      <c r="V37" s="25">
        <f t="shared" si="7"/>
        <v>296.67989999999998</v>
      </c>
      <c r="W37" s="23"/>
      <c r="X37" s="26"/>
      <c r="AB37" s="29"/>
      <c r="AC37" s="29"/>
      <c r="AG37" s="29"/>
      <c r="AH37" s="29"/>
    </row>
    <row r="38" spans="2:34" x14ac:dyDescent="0.25">
      <c r="B38" s="10" t="s">
        <v>9</v>
      </c>
      <c r="D38" s="10">
        <v>0.17899999999999999</v>
      </c>
      <c r="F38" s="10">
        <v>198.46</v>
      </c>
      <c r="H38" s="10"/>
      <c r="J38" s="11">
        <v>0.85214999999999996</v>
      </c>
      <c r="L38" s="12">
        <v>106.2</v>
      </c>
      <c r="N38" s="17">
        <f t="shared" si="4"/>
        <v>1.03115</v>
      </c>
      <c r="O38" s="9"/>
      <c r="P38" s="18">
        <f t="shared" si="5"/>
        <v>304.66000000000003</v>
      </c>
      <c r="Q38" s="9"/>
      <c r="R38" s="19"/>
      <c r="T38" s="24">
        <f t="shared" si="6"/>
        <v>1.2476915</v>
      </c>
      <c r="U38" s="23"/>
      <c r="V38" s="25">
        <f t="shared" si="7"/>
        <v>368.6386</v>
      </c>
      <c r="W38" s="23"/>
      <c r="X38" s="26"/>
      <c r="AB38" s="29"/>
      <c r="AC38" s="29"/>
      <c r="AG38" s="29"/>
      <c r="AH38" s="29"/>
    </row>
    <row r="39" spans="2:34" x14ac:dyDescent="0.25">
      <c r="B39" s="10" t="s">
        <v>10</v>
      </c>
      <c r="D39" s="10">
        <v>0.14457</v>
      </c>
      <c r="F39" s="10">
        <v>327.05</v>
      </c>
      <c r="H39" s="10"/>
      <c r="J39" s="11">
        <v>0.85214999999999996</v>
      </c>
      <c r="L39" s="12">
        <v>106.2</v>
      </c>
      <c r="N39" s="17">
        <f t="shared" si="4"/>
        <v>0.99671999999999994</v>
      </c>
      <c r="O39" s="9"/>
      <c r="P39" s="18">
        <f t="shared" si="5"/>
        <v>433.25</v>
      </c>
      <c r="Q39" s="9"/>
      <c r="R39" s="19"/>
      <c r="T39" s="24">
        <f t="shared" si="6"/>
        <v>1.2060312</v>
      </c>
      <c r="U39" s="23"/>
      <c r="V39" s="25">
        <f t="shared" si="7"/>
        <v>524.23249999999996</v>
      </c>
      <c r="W39" s="23"/>
      <c r="X39" s="26"/>
      <c r="AB39" s="29"/>
      <c r="AC39" s="29"/>
      <c r="AG39" s="29"/>
      <c r="AH39" s="29"/>
    </row>
    <row r="40" spans="2:34" ht="15.75" thickBot="1" x14ac:dyDescent="0.3">
      <c r="B40" s="13" t="s">
        <v>11</v>
      </c>
      <c r="D40" s="13">
        <v>0.11302</v>
      </c>
      <c r="F40" s="13"/>
      <c r="H40" s="13">
        <v>115.19625000000001</v>
      </c>
      <c r="J40" s="14">
        <v>0.84265000000000001</v>
      </c>
      <c r="L40" s="15">
        <v>150</v>
      </c>
      <c r="N40" s="20">
        <f t="shared" si="4"/>
        <v>0.95567000000000002</v>
      </c>
      <c r="O40" s="9"/>
      <c r="P40" s="21">
        <f>F40+L40</f>
        <v>150</v>
      </c>
      <c r="Q40" s="9"/>
      <c r="R40" s="22">
        <v>115.97754</v>
      </c>
      <c r="T40" s="27">
        <f t="shared" si="6"/>
        <v>1.1563607</v>
      </c>
      <c r="U40" s="23"/>
      <c r="V40" s="28">
        <f t="shared" si="7"/>
        <v>181.5</v>
      </c>
      <c r="W40" s="23"/>
      <c r="X40" s="27">
        <f>R40*1.21</f>
        <v>140.3328234</v>
      </c>
      <c r="AB40" s="29"/>
      <c r="AC40" s="29"/>
      <c r="AG40" s="29"/>
      <c r="AH40" s="29"/>
    </row>
    <row r="43" spans="2:34" ht="18.75" x14ac:dyDescent="0.3">
      <c r="B43" s="4" t="s">
        <v>53</v>
      </c>
    </row>
    <row r="44" spans="2:34" ht="18.75" x14ac:dyDescent="0.3">
      <c r="B44" s="4" t="s">
        <v>1</v>
      </c>
    </row>
    <row r="45" spans="2:34" ht="15.75" thickBot="1" x14ac:dyDescent="0.3">
      <c r="B45" s="1"/>
      <c r="D45" s="5"/>
      <c r="E45" s="5"/>
      <c r="F45" s="5"/>
      <c r="G45" s="5"/>
      <c r="H45" s="5"/>
      <c r="J45" s="5"/>
      <c r="K45" s="5"/>
      <c r="L45" s="5"/>
      <c r="N45" s="5"/>
      <c r="O45" s="5"/>
      <c r="P45" s="5"/>
      <c r="Q45" s="5"/>
      <c r="R45" s="5"/>
      <c r="T45" s="5"/>
      <c r="U45" s="5"/>
      <c r="V45" s="5"/>
      <c r="W45" s="5"/>
      <c r="X45" s="5"/>
    </row>
    <row r="46" spans="2:34" x14ac:dyDescent="0.25">
      <c r="D46" s="23"/>
      <c r="E46" s="23"/>
      <c r="F46" s="23"/>
      <c r="G46" s="23"/>
      <c r="H46" s="23"/>
      <c r="J46" s="40" t="s">
        <v>26</v>
      </c>
      <c r="K46" s="40"/>
      <c r="L46" s="40"/>
      <c r="N46" s="9"/>
      <c r="O46" s="9"/>
      <c r="P46" s="9"/>
      <c r="Q46" s="9"/>
      <c r="R46" s="9"/>
      <c r="T46" s="23"/>
      <c r="U46" s="23"/>
      <c r="V46" s="23"/>
      <c r="W46" s="23"/>
      <c r="X46" s="23"/>
    </row>
    <row r="47" spans="2:34" x14ac:dyDescent="0.25">
      <c r="C47" s="2"/>
      <c r="D47" s="40" t="s">
        <v>20</v>
      </c>
      <c r="E47" s="40"/>
      <c r="F47" s="40"/>
      <c r="G47" s="40"/>
      <c r="H47" s="40"/>
      <c r="J47" s="40" t="s">
        <v>27</v>
      </c>
      <c r="K47" s="40"/>
      <c r="L47" s="40"/>
      <c r="N47" s="9"/>
      <c r="O47" s="9"/>
      <c r="P47" s="9"/>
      <c r="Q47" s="9"/>
      <c r="R47" s="9"/>
      <c r="T47" s="23"/>
      <c r="U47" s="23"/>
      <c r="V47" s="23"/>
      <c r="W47" s="23"/>
      <c r="X47" s="23"/>
    </row>
    <row r="48" spans="2:34" x14ac:dyDescent="0.25">
      <c r="D48" s="42" t="s">
        <v>21</v>
      </c>
      <c r="E48" s="42"/>
      <c r="F48" s="42"/>
      <c r="G48" s="42"/>
      <c r="H48" s="42"/>
      <c r="J48" s="42" t="s">
        <v>28</v>
      </c>
      <c r="K48" s="42"/>
      <c r="L48" s="42"/>
      <c r="N48" s="41" t="s">
        <v>37</v>
      </c>
      <c r="O48" s="41"/>
      <c r="P48" s="41"/>
      <c r="Q48" s="41"/>
      <c r="R48" s="41"/>
      <c r="T48" s="42" t="s">
        <v>39</v>
      </c>
      <c r="U48" s="42"/>
      <c r="V48" s="42"/>
      <c r="W48" s="42"/>
      <c r="X48" s="42"/>
    </row>
    <row r="49" spans="2:34" x14ac:dyDescent="0.25">
      <c r="N49" s="3" t="s">
        <v>30</v>
      </c>
      <c r="P49" s="3"/>
      <c r="R49" s="3"/>
      <c r="T49" s="3" t="s">
        <v>30</v>
      </c>
      <c r="V49" s="3"/>
      <c r="X49" s="3"/>
    </row>
    <row r="50" spans="2:34" x14ac:dyDescent="0.25">
      <c r="D50" s="3" t="s">
        <v>12</v>
      </c>
      <c r="F50" s="3" t="s">
        <v>15</v>
      </c>
      <c r="H50" s="3" t="s">
        <v>18</v>
      </c>
      <c r="J50" s="3" t="s">
        <v>19</v>
      </c>
      <c r="L50" s="3" t="s">
        <v>23</v>
      </c>
      <c r="N50" s="3" t="s">
        <v>31</v>
      </c>
      <c r="P50" s="3" t="s">
        <v>33</v>
      </c>
      <c r="R50" s="3" t="s">
        <v>35</v>
      </c>
      <c r="T50" s="3" t="s">
        <v>31</v>
      </c>
      <c r="V50" s="3" t="s">
        <v>33</v>
      </c>
      <c r="X50" s="3" t="s">
        <v>35</v>
      </c>
    </row>
    <row r="51" spans="2:34" x14ac:dyDescent="0.25">
      <c r="B51" t="s">
        <v>2</v>
      </c>
      <c r="D51" s="3" t="s">
        <v>13</v>
      </c>
      <c r="F51" s="3" t="s">
        <v>16</v>
      </c>
      <c r="H51" s="3" t="s">
        <v>19</v>
      </c>
      <c r="J51" s="3" t="s">
        <v>22</v>
      </c>
      <c r="L51" s="3" t="s">
        <v>24</v>
      </c>
      <c r="N51" s="3" t="s">
        <v>32</v>
      </c>
      <c r="P51" s="3" t="s">
        <v>34</v>
      </c>
      <c r="R51" s="3" t="s">
        <v>36</v>
      </c>
      <c r="T51" s="3" t="s">
        <v>32</v>
      </c>
      <c r="V51" s="3" t="s">
        <v>34</v>
      </c>
      <c r="X51" s="3" t="s">
        <v>36</v>
      </c>
    </row>
    <row r="52" spans="2:34" ht="15.75" thickBot="1" x14ac:dyDescent="0.3">
      <c r="B52" s="5" t="s">
        <v>3</v>
      </c>
      <c r="D52" s="6" t="s">
        <v>14</v>
      </c>
      <c r="F52" s="6" t="s">
        <v>17</v>
      </c>
      <c r="H52" s="6" t="s">
        <v>17</v>
      </c>
      <c r="J52" s="6" t="s">
        <v>14</v>
      </c>
      <c r="L52" s="6" t="s">
        <v>25</v>
      </c>
      <c r="N52" s="6" t="s">
        <v>14</v>
      </c>
      <c r="P52" s="6" t="s">
        <v>38</v>
      </c>
      <c r="R52" s="6" t="s">
        <v>17</v>
      </c>
      <c r="T52" s="6" t="s">
        <v>14</v>
      </c>
      <c r="V52" s="6" t="s">
        <v>38</v>
      </c>
      <c r="X52" s="6" t="s">
        <v>17</v>
      </c>
    </row>
    <row r="53" spans="2:34" ht="17.25" x14ac:dyDescent="0.25">
      <c r="B53" s="7" t="s">
        <v>4</v>
      </c>
      <c r="D53" s="8" t="s">
        <v>40</v>
      </c>
      <c r="E53" s="3"/>
      <c r="F53" s="8" t="s">
        <v>41</v>
      </c>
      <c r="G53" s="3"/>
      <c r="H53" s="8" t="s">
        <v>42</v>
      </c>
      <c r="I53" s="3"/>
      <c r="J53" s="8" t="s">
        <v>40</v>
      </c>
      <c r="K53" s="3"/>
      <c r="L53" s="8" t="s">
        <v>41</v>
      </c>
      <c r="M53" s="3"/>
      <c r="N53" s="8" t="s">
        <v>40</v>
      </c>
      <c r="O53" s="3"/>
      <c r="P53" s="8" t="s">
        <v>41</v>
      </c>
      <c r="Q53" s="3"/>
      <c r="R53" s="8" t="s">
        <v>42</v>
      </c>
      <c r="S53" s="3"/>
      <c r="T53" s="8" t="s">
        <v>40</v>
      </c>
      <c r="U53" s="3"/>
      <c r="V53" s="8" t="s">
        <v>41</v>
      </c>
      <c r="W53" s="3"/>
      <c r="X53" s="8" t="s">
        <v>42</v>
      </c>
    </row>
    <row r="54" spans="2:34" x14ac:dyDescent="0.25">
      <c r="N54" s="16"/>
      <c r="O54" s="9"/>
      <c r="P54" s="16"/>
      <c r="Q54" s="9"/>
      <c r="R54" s="9"/>
      <c r="T54" s="23"/>
      <c r="U54" s="23"/>
      <c r="V54" s="23"/>
      <c r="W54" s="23"/>
      <c r="X54" s="23"/>
    </row>
    <row r="55" spans="2:34" x14ac:dyDescent="0.25">
      <c r="B55" s="10" t="s">
        <v>5</v>
      </c>
      <c r="D55" s="30">
        <f t="shared" ref="D55:D61" si="8">D34/D13</f>
        <v>0.99335074804084533</v>
      </c>
      <c r="E55" s="30"/>
      <c r="F55" s="30">
        <f t="shared" ref="F55" si="9">F34/F13</f>
        <v>0.99352179034157839</v>
      </c>
      <c r="H55" s="10"/>
      <c r="J55" s="30">
        <f t="shared" ref="J55:J61" si="10">J34/J13</f>
        <v>0.99797114517583396</v>
      </c>
      <c r="L55" s="30">
        <f>L34/L13</f>
        <v>2.5333333333333332</v>
      </c>
      <c r="N55" s="30">
        <f>N34/N13</f>
        <v>0.99660986763854686</v>
      </c>
      <c r="O55" s="9"/>
      <c r="P55" s="30">
        <f>P34/P13</f>
        <v>1.1466454521347123</v>
      </c>
      <c r="Q55" s="9"/>
      <c r="R55" s="19"/>
      <c r="T55" s="30">
        <f t="shared" ref="T55:T61" si="11">T34/T13</f>
        <v>0.99660986763854686</v>
      </c>
      <c r="U55" s="23"/>
      <c r="V55" s="30">
        <f t="shared" ref="V55:V61" si="12">V34/V13</f>
        <v>1.1466454521347123</v>
      </c>
      <c r="W55" s="23"/>
      <c r="X55" s="26"/>
      <c r="AB55" s="29"/>
      <c r="AC55" s="29"/>
      <c r="AG55" s="29"/>
      <c r="AH55" s="29"/>
    </row>
    <row r="56" spans="2:34" x14ac:dyDescent="0.25">
      <c r="B56" s="10" t="s">
        <v>6</v>
      </c>
      <c r="D56" s="30">
        <f t="shared" si="8"/>
        <v>0.98569791790130767</v>
      </c>
      <c r="F56" s="30">
        <f t="shared" ref="F56" si="13">F35/F14</f>
        <v>0.99633699633699624</v>
      </c>
      <c r="H56" s="10"/>
      <c r="J56" s="30">
        <f t="shared" si="10"/>
        <v>1.0496424314660311</v>
      </c>
      <c r="L56" s="30">
        <f t="shared" ref="L56" si="14">L35/L14</f>
        <v>1.0357142857142858</v>
      </c>
      <c r="N56" s="30">
        <f t="shared" ref="N56" si="15">N35/N14</f>
        <v>1.0348224995650621</v>
      </c>
      <c r="O56" s="9"/>
      <c r="P56" s="30">
        <f t="shared" ref="P56" si="16">P35/P14</f>
        <v>1.00488334237656</v>
      </c>
      <c r="Q56" s="9"/>
      <c r="R56" s="19"/>
      <c r="T56" s="30">
        <f t="shared" si="11"/>
        <v>1.0348224995650621</v>
      </c>
      <c r="U56" s="23"/>
      <c r="V56" s="30">
        <f t="shared" si="12"/>
        <v>1.00488334237656</v>
      </c>
      <c r="W56" s="23"/>
      <c r="X56" s="26"/>
      <c r="AB56" s="29"/>
      <c r="AC56" s="29"/>
      <c r="AG56" s="29"/>
      <c r="AH56" s="29"/>
    </row>
    <row r="57" spans="2:34" x14ac:dyDescent="0.25">
      <c r="B57" s="10" t="s">
        <v>7</v>
      </c>
      <c r="D57" s="30">
        <f t="shared" si="8"/>
        <v>0.98587154372887231</v>
      </c>
      <c r="F57" s="30">
        <f t="shared" ref="F57" si="17">F36/F15</f>
        <v>0.99409209383145103</v>
      </c>
      <c r="H57" s="10"/>
      <c r="J57" s="30">
        <f t="shared" si="10"/>
        <v>1.0404761904761906</v>
      </c>
      <c r="L57" s="30">
        <f t="shared" ref="L57" si="18">L36/L15</f>
        <v>0.92347826086956519</v>
      </c>
      <c r="N57" s="30">
        <f t="shared" ref="N57" si="19">N36/N15</f>
        <v>1.0284737173014269</v>
      </c>
      <c r="O57" s="9"/>
      <c r="P57" s="30">
        <f t="shared" ref="P57" si="20">P36/P15</f>
        <v>0.95880052151238593</v>
      </c>
      <c r="Q57" s="9"/>
      <c r="R57" s="19"/>
      <c r="T57" s="30">
        <f t="shared" si="11"/>
        <v>1.0284737173014271</v>
      </c>
      <c r="U57" s="23"/>
      <c r="V57" s="30">
        <f t="shared" si="12"/>
        <v>0.95880052151238593</v>
      </c>
      <c r="W57" s="23"/>
      <c r="X57" s="26"/>
      <c r="AB57" s="29"/>
      <c r="AC57" s="29"/>
      <c r="AG57" s="29"/>
      <c r="AH57" s="29"/>
    </row>
    <row r="58" spans="2:34" x14ac:dyDescent="0.25">
      <c r="B58" s="10" t="s">
        <v>8</v>
      </c>
      <c r="D58" s="30">
        <f t="shared" si="8"/>
        <v>0.98562004650942048</v>
      </c>
      <c r="F58" s="30">
        <f t="shared" ref="F58" si="21">F37/F16</f>
        <v>0.99179392036534908</v>
      </c>
      <c r="H58" s="10"/>
      <c r="J58" s="30">
        <f t="shared" si="10"/>
        <v>1.0404761904761906</v>
      </c>
      <c r="L58" s="30">
        <f t="shared" ref="L58" si="22">L37/L16</f>
        <v>0.92347826086956519</v>
      </c>
      <c r="N58" s="30">
        <f t="shared" ref="N58" si="23">N37/N16</f>
        <v>1.02925095415214</v>
      </c>
      <c r="O58" s="9"/>
      <c r="P58" s="30">
        <f t="shared" ref="P58" si="24">P37/P16</f>
        <v>0.96100180293172377</v>
      </c>
      <c r="Q58" s="9"/>
      <c r="R58" s="19"/>
      <c r="T58" s="30">
        <f t="shared" si="11"/>
        <v>1.02925095415214</v>
      </c>
      <c r="U58" s="23"/>
      <c r="V58" s="30">
        <f t="shared" si="12"/>
        <v>0.96100180293172388</v>
      </c>
      <c r="W58" s="23"/>
      <c r="X58" s="26"/>
      <c r="AB58" s="29"/>
      <c r="AC58" s="29"/>
      <c r="AG58" s="29"/>
      <c r="AH58" s="29"/>
    </row>
    <row r="59" spans="2:34" x14ac:dyDescent="0.25">
      <c r="B59" s="10" t="s">
        <v>9</v>
      </c>
      <c r="D59" s="30">
        <f t="shared" si="8"/>
        <v>0.98465262115627916</v>
      </c>
      <c r="F59" s="30">
        <f t="shared" ref="F59" si="25">F38/F17</f>
        <v>0.99036878087728941</v>
      </c>
      <c r="H59" s="10"/>
      <c r="J59" s="30">
        <f t="shared" si="10"/>
        <v>1.0404761904761906</v>
      </c>
      <c r="L59" s="30">
        <f t="shared" ref="L59" si="26">L38/L17</f>
        <v>0.92347826086956519</v>
      </c>
      <c r="N59" s="30">
        <f t="shared" ref="N59" si="27">N38/N17</f>
        <v>1.0303360345327193</v>
      </c>
      <c r="O59" s="9"/>
      <c r="P59" s="30">
        <f t="shared" ref="P59" si="28">P38/P17</f>
        <v>0.96597862963315273</v>
      </c>
      <c r="Q59" s="9"/>
      <c r="R59" s="19"/>
      <c r="T59" s="30">
        <f t="shared" si="11"/>
        <v>1.0303360345327193</v>
      </c>
      <c r="U59" s="23"/>
      <c r="V59" s="30">
        <f t="shared" si="12"/>
        <v>0.96597862963315262</v>
      </c>
      <c r="W59" s="23"/>
      <c r="X59" s="26"/>
      <c r="AB59" s="29"/>
      <c r="AC59" s="29"/>
      <c r="AG59" s="29"/>
      <c r="AH59" s="29"/>
    </row>
    <row r="60" spans="2:34" x14ac:dyDescent="0.25">
      <c r="B60" s="10" t="s">
        <v>10</v>
      </c>
      <c r="D60" s="30">
        <f t="shared" si="8"/>
        <v>0.9826672104404568</v>
      </c>
      <c r="F60" s="30">
        <f t="shared" ref="F60" si="29">F39/F18</f>
        <v>0.98980085951213603</v>
      </c>
      <c r="H60" s="10"/>
      <c r="J60" s="30">
        <f t="shared" si="10"/>
        <v>1.0404761904761906</v>
      </c>
      <c r="L60" s="30">
        <f t="shared" ref="L60" si="30">L39/L18</f>
        <v>0.92347826086956519</v>
      </c>
      <c r="N60" s="30">
        <f t="shared" ref="N60" si="31">N39/N18</f>
        <v>1.031673084088933</v>
      </c>
      <c r="O60" s="9"/>
      <c r="P60" s="30">
        <f t="shared" ref="P60" si="32">P39/P18</f>
        <v>0.97267747294688156</v>
      </c>
      <c r="Q60" s="9"/>
      <c r="R60" s="19"/>
      <c r="T60" s="30">
        <f t="shared" si="11"/>
        <v>1.031673084088933</v>
      </c>
      <c r="U60" s="23"/>
      <c r="V60" s="30">
        <f t="shared" si="12"/>
        <v>0.97267747294688145</v>
      </c>
      <c r="W60" s="23"/>
      <c r="X60" s="26"/>
      <c r="AB60" s="29"/>
      <c r="AC60" s="29"/>
      <c r="AG60" s="29"/>
      <c r="AH60" s="29"/>
    </row>
    <row r="61" spans="2:34" ht="15.75" thickBot="1" x14ac:dyDescent="0.3">
      <c r="B61" s="13" t="s">
        <v>11</v>
      </c>
      <c r="D61" s="30">
        <f t="shared" si="8"/>
        <v>0.89991241340871075</v>
      </c>
      <c r="F61" s="13"/>
      <c r="H61" s="30">
        <f t="shared" ref="H61" si="33">H40/H19</f>
        <v>0.99326343704134434</v>
      </c>
      <c r="J61" s="30">
        <f t="shared" si="10"/>
        <v>1.0339263803680983</v>
      </c>
      <c r="L61" s="30">
        <f t="shared" ref="L61" si="34">L40/L19</f>
        <v>0.8571428571428571</v>
      </c>
      <c r="N61" s="30">
        <f t="shared" ref="N61" si="35">N40/N19</f>
        <v>1.0160324902454843</v>
      </c>
      <c r="O61" s="9"/>
      <c r="P61" s="30">
        <f t="shared" ref="P61" si="36">P40/P19</f>
        <v>0.8571428571428571</v>
      </c>
      <c r="Q61" s="9"/>
      <c r="R61" s="30">
        <f t="shared" ref="R61" si="37">R40/R19</f>
        <v>1.0003773705664243</v>
      </c>
      <c r="T61" s="30">
        <f t="shared" si="11"/>
        <v>1.0160324902454845</v>
      </c>
      <c r="U61" s="23"/>
      <c r="V61" s="30">
        <f t="shared" si="12"/>
        <v>0.8571428571428571</v>
      </c>
      <c r="W61" s="23"/>
      <c r="X61" s="30">
        <f>X40/X19</f>
        <v>1.0003773705664241</v>
      </c>
      <c r="AB61" s="29"/>
      <c r="AC61" s="29"/>
      <c r="AG61" s="29"/>
      <c r="AH61" s="29"/>
    </row>
    <row r="65" spans="2:8" x14ac:dyDescent="0.25">
      <c r="B65" t="s">
        <v>29</v>
      </c>
    </row>
    <row r="66" spans="2:8" x14ac:dyDescent="0.25">
      <c r="B66" t="s">
        <v>44</v>
      </c>
      <c r="F66">
        <v>489</v>
      </c>
      <c r="H66" t="s">
        <v>43</v>
      </c>
    </row>
    <row r="67" spans="2:8" x14ac:dyDescent="0.25">
      <c r="B67" t="s">
        <v>52</v>
      </c>
      <c r="F67">
        <v>683</v>
      </c>
      <c r="H67" t="s">
        <v>43</v>
      </c>
    </row>
    <row r="68" spans="2:8" x14ac:dyDescent="0.25">
      <c r="B68" t="s">
        <v>45</v>
      </c>
      <c r="F68" s="31">
        <f>F67/F66</f>
        <v>1.3967280163599183</v>
      </c>
    </row>
  </sheetData>
  <mergeCells count="21">
    <mergeCell ref="T48:X48"/>
    <mergeCell ref="J46:L46"/>
    <mergeCell ref="D47:H47"/>
    <mergeCell ref="J47:L47"/>
    <mergeCell ref="D48:H48"/>
    <mergeCell ref="J48:L48"/>
    <mergeCell ref="N48:R48"/>
    <mergeCell ref="T27:X27"/>
    <mergeCell ref="J4:L4"/>
    <mergeCell ref="D5:H5"/>
    <mergeCell ref="J5:L5"/>
    <mergeCell ref="D6:H6"/>
    <mergeCell ref="J6:L6"/>
    <mergeCell ref="N6:R6"/>
    <mergeCell ref="T6:X6"/>
    <mergeCell ref="J25:L25"/>
    <mergeCell ref="D26:H26"/>
    <mergeCell ref="J26:L26"/>
    <mergeCell ref="D27:H27"/>
    <mergeCell ref="J27:L27"/>
    <mergeCell ref="N27:R27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9E95-008F-4716-AD77-14B49F964FEB}">
  <dimension ref="B3:AI30"/>
  <sheetViews>
    <sheetView showGridLines="0" tabSelected="1" workbookViewId="0">
      <selection activeCell="C5" sqref="C5"/>
    </sheetView>
  </sheetViews>
  <sheetFormatPr defaultRowHeight="15" x14ac:dyDescent="0.25"/>
  <cols>
    <col min="2" max="2" width="5.140625" customWidth="1"/>
    <col min="3" max="3" width="20.570312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  <col min="12" max="12" width="1.7109375" customWidth="1"/>
    <col min="13" max="13" width="12.7109375" customWidth="1"/>
    <col min="14" max="14" width="1.7109375" customWidth="1"/>
    <col min="15" max="15" width="12.7109375" customWidth="1"/>
    <col min="16" max="16" width="1.7109375" customWidth="1"/>
    <col min="17" max="17" width="12.7109375" customWidth="1"/>
    <col min="18" max="18" width="1.7109375" customWidth="1"/>
    <col min="19" max="19" width="12.7109375" customWidth="1"/>
    <col min="20" max="20" width="1.7109375" customWidth="1"/>
    <col min="21" max="21" width="12.7109375" customWidth="1"/>
    <col min="22" max="22" width="1.7109375" customWidth="1"/>
    <col min="23" max="23" width="12.7109375" customWidth="1"/>
    <col min="24" max="24" width="1.7109375" customWidth="1"/>
    <col min="25" max="25" width="12.7109375" customWidth="1"/>
  </cols>
  <sheetData>
    <row r="3" spans="2:27" x14ac:dyDescent="0.25">
      <c r="C3" s="32"/>
    </row>
    <row r="7" spans="2:27" x14ac:dyDescent="0.2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</row>
    <row r="8" spans="2:27" ht="18.75" x14ac:dyDescent="0.3">
      <c r="B8" s="36"/>
      <c r="C8" s="4" t="s">
        <v>50</v>
      </c>
      <c r="AA8" s="37"/>
    </row>
    <row r="9" spans="2:27" ht="18.75" x14ac:dyDescent="0.3">
      <c r="B9" s="36"/>
      <c r="C9" s="4" t="s">
        <v>1</v>
      </c>
      <c r="AA9" s="37"/>
    </row>
    <row r="10" spans="2:27" ht="15.75" thickBot="1" x14ac:dyDescent="0.3">
      <c r="B10" s="36"/>
      <c r="C10" s="1"/>
      <c r="E10" s="5"/>
      <c r="F10" s="5"/>
      <c r="G10" s="5"/>
      <c r="H10" s="5"/>
      <c r="I10" s="5"/>
      <c r="K10" s="5"/>
      <c r="L10" s="5"/>
      <c r="M10" s="5"/>
      <c r="O10" s="5"/>
      <c r="P10" s="5"/>
      <c r="Q10" s="5"/>
      <c r="R10" s="5"/>
      <c r="S10" s="5"/>
      <c r="U10" s="5"/>
      <c r="V10" s="5"/>
      <c r="W10" s="5"/>
      <c r="X10" s="5"/>
      <c r="Y10" s="5"/>
      <c r="AA10" s="37"/>
    </row>
    <row r="11" spans="2:27" x14ac:dyDescent="0.25">
      <c r="B11" s="36"/>
      <c r="E11" s="23"/>
      <c r="F11" s="23"/>
      <c r="G11" s="23"/>
      <c r="H11" s="23"/>
      <c r="I11" s="23"/>
      <c r="K11" s="40" t="s">
        <v>26</v>
      </c>
      <c r="L11" s="40"/>
      <c r="M11" s="40"/>
      <c r="O11" s="9"/>
      <c r="P11" s="9"/>
      <c r="Q11" s="9"/>
      <c r="R11" s="9"/>
      <c r="S11" s="9"/>
      <c r="U11" s="23"/>
      <c r="V11" s="23"/>
      <c r="W11" s="23"/>
      <c r="X11" s="23"/>
      <c r="Y11" s="23"/>
      <c r="AA11" s="37"/>
    </row>
    <row r="12" spans="2:27" x14ac:dyDescent="0.25">
      <c r="B12" s="36"/>
      <c r="D12" s="2"/>
      <c r="E12" s="40" t="s">
        <v>20</v>
      </c>
      <c r="F12" s="40"/>
      <c r="G12" s="40"/>
      <c r="H12" s="40"/>
      <c r="I12" s="40"/>
      <c r="K12" s="40" t="s">
        <v>27</v>
      </c>
      <c r="L12" s="40"/>
      <c r="M12" s="40"/>
      <c r="O12" s="9"/>
      <c r="P12" s="9"/>
      <c r="Q12" s="9"/>
      <c r="R12" s="9"/>
      <c r="S12" s="9"/>
      <c r="U12" s="23"/>
      <c r="V12" s="23"/>
      <c r="W12" s="23"/>
      <c r="X12" s="23"/>
      <c r="Y12" s="23"/>
      <c r="AA12" s="37"/>
    </row>
    <row r="13" spans="2:27" x14ac:dyDescent="0.25">
      <c r="B13" s="36"/>
      <c r="E13" s="42" t="s">
        <v>21</v>
      </c>
      <c r="F13" s="42"/>
      <c r="G13" s="42"/>
      <c r="H13" s="42"/>
      <c r="I13" s="42"/>
      <c r="K13" s="42" t="s">
        <v>28</v>
      </c>
      <c r="L13" s="42"/>
      <c r="M13" s="42"/>
      <c r="O13" s="41" t="s">
        <v>37</v>
      </c>
      <c r="P13" s="41"/>
      <c r="Q13" s="41"/>
      <c r="R13" s="41"/>
      <c r="S13" s="41"/>
      <c r="U13" s="42" t="s">
        <v>39</v>
      </c>
      <c r="V13" s="42"/>
      <c r="W13" s="42"/>
      <c r="X13" s="42"/>
      <c r="Y13" s="42"/>
      <c r="AA13" s="37"/>
    </row>
    <row r="14" spans="2:27" x14ac:dyDescent="0.25">
      <c r="B14" s="36"/>
      <c r="O14" s="3" t="s">
        <v>30</v>
      </c>
      <c r="Q14" s="3"/>
      <c r="S14" s="3"/>
      <c r="U14" s="3" t="s">
        <v>30</v>
      </c>
      <c r="W14" s="3"/>
      <c r="Y14" s="3"/>
      <c r="AA14" s="37"/>
    </row>
    <row r="15" spans="2:27" x14ac:dyDescent="0.25">
      <c r="B15" s="36"/>
      <c r="E15" s="3" t="s">
        <v>12</v>
      </c>
      <c r="G15" s="3" t="s">
        <v>15</v>
      </c>
      <c r="I15" s="3" t="s">
        <v>18</v>
      </c>
      <c r="K15" s="3" t="s">
        <v>19</v>
      </c>
      <c r="M15" s="3" t="s">
        <v>23</v>
      </c>
      <c r="O15" s="3" t="s">
        <v>31</v>
      </c>
      <c r="Q15" s="3" t="s">
        <v>33</v>
      </c>
      <c r="S15" s="3" t="s">
        <v>35</v>
      </c>
      <c r="U15" s="3" t="s">
        <v>31</v>
      </c>
      <c r="W15" s="3" t="s">
        <v>33</v>
      </c>
      <c r="Y15" s="3" t="s">
        <v>35</v>
      </c>
      <c r="AA15" s="37"/>
    </row>
    <row r="16" spans="2:27" x14ac:dyDescent="0.25">
      <c r="B16" s="36"/>
      <c r="C16" t="s">
        <v>2</v>
      </c>
      <c r="E16" s="3" t="s">
        <v>13</v>
      </c>
      <c r="G16" s="3" t="s">
        <v>16</v>
      </c>
      <c r="I16" s="3" t="s">
        <v>19</v>
      </c>
      <c r="K16" s="3" t="s">
        <v>22</v>
      </c>
      <c r="M16" s="3" t="s">
        <v>24</v>
      </c>
      <c r="O16" s="3" t="s">
        <v>32</v>
      </c>
      <c r="Q16" s="3" t="s">
        <v>34</v>
      </c>
      <c r="S16" s="3" t="s">
        <v>36</v>
      </c>
      <c r="U16" s="3" t="s">
        <v>32</v>
      </c>
      <c r="W16" s="3" t="s">
        <v>34</v>
      </c>
      <c r="Y16" s="3" t="s">
        <v>36</v>
      </c>
      <c r="AA16" s="37"/>
    </row>
    <row r="17" spans="2:35" ht="15.75" thickBot="1" x14ac:dyDescent="0.3">
      <c r="B17" s="36"/>
      <c r="C17" s="5" t="s">
        <v>3</v>
      </c>
      <c r="E17" s="6" t="s">
        <v>14</v>
      </c>
      <c r="G17" s="6" t="s">
        <v>17</v>
      </c>
      <c r="I17" s="6" t="s">
        <v>17</v>
      </c>
      <c r="K17" s="6" t="s">
        <v>14</v>
      </c>
      <c r="M17" s="6" t="s">
        <v>25</v>
      </c>
      <c r="O17" s="6" t="s">
        <v>14</v>
      </c>
      <c r="Q17" s="6" t="s">
        <v>38</v>
      </c>
      <c r="S17" s="6" t="s">
        <v>17</v>
      </c>
      <c r="U17" s="6" t="s">
        <v>14</v>
      </c>
      <c r="W17" s="6" t="s">
        <v>38</v>
      </c>
      <c r="Y17" s="6" t="s">
        <v>17</v>
      </c>
      <c r="AA17" s="37"/>
    </row>
    <row r="18" spans="2:35" ht="17.25" x14ac:dyDescent="0.25">
      <c r="B18" s="36"/>
      <c r="C18" s="7" t="s">
        <v>4</v>
      </c>
      <c r="E18" s="8" t="s">
        <v>40</v>
      </c>
      <c r="F18" s="3"/>
      <c r="G18" s="8" t="s">
        <v>41</v>
      </c>
      <c r="H18" s="3"/>
      <c r="I18" s="8" t="s">
        <v>42</v>
      </c>
      <c r="J18" s="3"/>
      <c r="K18" s="8" t="s">
        <v>40</v>
      </c>
      <c r="L18" s="3"/>
      <c r="M18" s="8" t="s">
        <v>41</v>
      </c>
      <c r="N18" s="3"/>
      <c r="O18" s="8" t="s">
        <v>40</v>
      </c>
      <c r="P18" s="3"/>
      <c r="Q18" s="8" t="s">
        <v>41</v>
      </c>
      <c r="R18" s="3"/>
      <c r="S18" s="8" t="s">
        <v>42</v>
      </c>
      <c r="T18" s="3"/>
      <c r="U18" s="8" t="s">
        <v>40</v>
      </c>
      <c r="V18" s="3"/>
      <c r="W18" s="8" t="s">
        <v>41</v>
      </c>
      <c r="X18" s="3"/>
      <c r="Y18" s="8" t="s">
        <v>42</v>
      </c>
      <c r="AA18" s="37"/>
    </row>
    <row r="19" spans="2:35" x14ac:dyDescent="0.25">
      <c r="B19" s="36"/>
      <c r="O19" s="16"/>
      <c r="P19" s="9"/>
      <c r="Q19" s="16"/>
      <c r="R19" s="9"/>
      <c r="S19" s="9"/>
      <c r="U19" s="23"/>
      <c r="V19" s="23"/>
      <c r="W19" s="23"/>
      <c r="X19" s="23"/>
      <c r="Y19" s="23"/>
      <c r="AA19" s="37"/>
    </row>
    <row r="20" spans="2:35" x14ac:dyDescent="0.25">
      <c r="B20" s="36"/>
      <c r="C20" s="10" t="s">
        <v>5</v>
      </c>
      <c r="E20" s="10">
        <v>0.46012999999999998</v>
      </c>
      <c r="G20" s="10">
        <v>67.48</v>
      </c>
      <c r="I20" s="10"/>
      <c r="K20" s="11">
        <v>1.1067499999999999</v>
      </c>
      <c r="M20" s="12">
        <v>19</v>
      </c>
      <c r="O20" s="17">
        <f>E20+K20</f>
        <v>1.5668799999999998</v>
      </c>
      <c r="P20" s="9"/>
      <c r="Q20" s="18">
        <f>G20+M20</f>
        <v>86.48</v>
      </c>
      <c r="R20" s="9"/>
      <c r="S20" s="19"/>
      <c r="U20" s="24">
        <f>O20*1.21</f>
        <v>1.8959247999999997</v>
      </c>
      <c r="V20" s="23"/>
      <c r="W20" s="25">
        <f>Q20*1.21</f>
        <v>104.6408</v>
      </c>
      <c r="X20" s="23"/>
      <c r="Y20" s="26"/>
      <c r="AA20" s="37"/>
      <c r="AC20" s="29"/>
      <c r="AD20" s="29"/>
      <c r="AH20" s="29"/>
      <c r="AI20" s="29"/>
    </row>
    <row r="21" spans="2:35" x14ac:dyDescent="0.25">
      <c r="B21" s="36"/>
      <c r="C21" s="10" t="s">
        <v>6</v>
      </c>
      <c r="E21" s="10">
        <v>0.24948999999999999</v>
      </c>
      <c r="G21" s="10">
        <v>100.64</v>
      </c>
      <c r="I21" s="10"/>
      <c r="K21" s="11">
        <v>0.88065000000000004</v>
      </c>
      <c r="M21" s="12">
        <v>29</v>
      </c>
      <c r="O21" s="17">
        <f t="shared" ref="O21:O26" si="0">E21+K21</f>
        <v>1.1301399999999999</v>
      </c>
      <c r="P21" s="9"/>
      <c r="Q21" s="18">
        <f t="shared" ref="Q21:Q25" si="1">G21+M21</f>
        <v>129.63999999999999</v>
      </c>
      <c r="R21" s="9"/>
      <c r="S21" s="19"/>
      <c r="U21" s="24">
        <f t="shared" ref="U21:U26" si="2">O21*1.21</f>
        <v>1.3674693999999998</v>
      </c>
      <c r="V21" s="23"/>
      <c r="W21" s="25">
        <f t="shared" ref="W21:W26" si="3">Q21*1.21</f>
        <v>156.86439999999999</v>
      </c>
      <c r="X21" s="23"/>
      <c r="Y21" s="26"/>
      <c r="AA21" s="37"/>
      <c r="AC21" s="29"/>
      <c r="AD21" s="29"/>
      <c r="AH21" s="29"/>
      <c r="AI21" s="29"/>
    </row>
    <row r="22" spans="2:35" x14ac:dyDescent="0.25">
      <c r="B22" s="36"/>
      <c r="C22" s="10" t="s">
        <v>7</v>
      </c>
      <c r="E22" s="10">
        <v>0.22747999999999999</v>
      </c>
      <c r="G22" s="10">
        <v>114.42</v>
      </c>
      <c r="I22" s="10"/>
      <c r="K22" s="11">
        <v>0.85214999999999996</v>
      </c>
      <c r="M22" s="12">
        <v>106.2</v>
      </c>
      <c r="O22" s="17">
        <f t="shared" si="0"/>
        <v>1.0796299999999999</v>
      </c>
      <c r="P22" s="9"/>
      <c r="Q22" s="18">
        <f t="shared" si="1"/>
        <v>220.62</v>
      </c>
      <c r="R22" s="9"/>
      <c r="S22" s="19"/>
      <c r="U22" s="24">
        <f t="shared" si="2"/>
        <v>1.3063522999999999</v>
      </c>
      <c r="V22" s="23"/>
      <c r="W22" s="25">
        <f t="shared" si="3"/>
        <v>266.9502</v>
      </c>
      <c r="X22" s="23"/>
      <c r="Y22" s="26"/>
      <c r="AA22" s="37"/>
      <c r="AC22" s="29"/>
      <c r="AD22" s="29"/>
      <c r="AH22" s="29"/>
      <c r="AI22" s="29"/>
    </row>
    <row r="23" spans="2:35" x14ac:dyDescent="0.25">
      <c r="B23" s="36"/>
      <c r="C23" s="10" t="s">
        <v>8</v>
      </c>
      <c r="E23" s="10">
        <v>0.20768</v>
      </c>
      <c r="G23" s="10">
        <v>138.99</v>
      </c>
      <c r="I23" s="10"/>
      <c r="K23" s="11">
        <v>0.85214999999999996</v>
      </c>
      <c r="M23" s="12">
        <v>106.2</v>
      </c>
      <c r="O23" s="17">
        <f t="shared" si="0"/>
        <v>1.05983</v>
      </c>
      <c r="P23" s="9"/>
      <c r="Q23" s="18">
        <f t="shared" si="1"/>
        <v>245.19</v>
      </c>
      <c r="R23" s="9"/>
      <c r="S23" s="19"/>
      <c r="U23" s="24">
        <f t="shared" si="2"/>
        <v>1.2823943</v>
      </c>
      <c r="V23" s="23"/>
      <c r="W23" s="25">
        <f t="shared" si="3"/>
        <v>296.67989999999998</v>
      </c>
      <c r="X23" s="23"/>
      <c r="Y23" s="26"/>
      <c r="AA23" s="37"/>
      <c r="AC23" s="29"/>
      <c r="AD23" s="29"/>
      <c r="AH23" s="29"/>
      <c r="AI23" s="29"/>
    </row>
    <row r="24" spans="2:35" x14ac:dyDescent="0.25">
      <c r="B24" s="36"/>
      <c r="C24" s="10" t="s">
        <v>9</v>
      </c>
      <c r="E24" s="11">
        <v>0.17899999999999999</v>
      </c>
      <c r="G24" s="10">
        <v>198.46</v>
      </c>
      <c r="I24" s="10"/>
      <c r="K24" s="11">
        <v>0.85214999999999996</v>
      </c>
      <c r="M24" s="12">
        <v>106.2</v>
      </c>
      <c r="O24" s="17">
        <f t="shared" si="0"/>
        <v>1.03115</v>
      </c>
      <c r="P24" s="9"/>
      <c r="Q24" s="18">
        <f t="shared" si="1"/>
        <v>304.66000000000003</v>
      </c>
      <c r="R24" s="9"/>
      <c r="S24" s="19"/>
      <c r="U24" s="24">
        <f t="shared" si="2"/>
        <v>1.2476915</v>
      </c>
      <c r="V24" s="23"/>
      <c r="W24" s="25">
        <f t="shared" si="3"/>
        <v>368.6386</v>
      </c>
      <c r="X24" s="23"/>
      <c r="Y24" s="26"/>
      <c r="AA24" s="37"/>
      <c r="AC24" s="29"/>
      <c r="AD24" s="29"/>
      <c r="AH24" s="29"/>
      <c r="AI24" s="29"/>
    </row>
    <row r="25" spans="2:35" x14ac:dyDescent="0.25">
      <c r="B25" s="36"/>
      <c r="C25" s="10" t="s">
        <v>10</v>
      </c>
      <c r="E25" s="10">
        <v>0.14457</v>
      </c>
      <c r="G25" s="10">
        <v>327.05</v>
      </c>
      <c r="I25" s="10"/>
      <c r="K25" s="11">
        <v>0.85214999999999996</v>
      </c>
      <c r="M25" s="12">
        <v>106.2</v>
      </c>
      <c r="O25" s="17">
        <f t="shared" si="0"/>
        <v>0.99671999999999994</v>
      </c>
      <c r="P25" s="9"/>
      <c r="Q25" s="18">
        <f t="shared" si="1"/>
        <v>433.25</v>
      </c>
      <c r="R25" s="9"/>
      <c r="S25" s="19"/>
      <c r="U25" s="24">
        <f t="shared" si="2"/>
        <v>1.2060312</v>
      </c>
      <c r="V25" s="23"/>
      <c r="W25" s="25">
        <f t="shared" si="3"/>
        <v>524.23249999999996</v>
      </c>
      <c r="X25" s="23"/>
      <c r="Y25" s="26"/>
      <c r="AA25" s="37"/>
      <c r="AC25" s="29"/>
      <c r="AD25" s="29"/>
      <c r="AH25" s="29"/>
      <c r="AI25" s="29"/>
    </row>
    <row r="26" spans="2:35" ht="15.75" thickBot="1" x14ac:dyDescent="0.3">
      <c r="B26" s="36"/>
      <c r="C26" s="13" t="s">
        <v>11</v>
      </c>
      <c r="E26" s="13">
        <v>0.11302</v>
      </c>
      <c r="G26" s="13"/>
      <c r="I26" s="13">
        <v>115.19625000000001</v>
      </c>
      <c r="K26" s="14">
        <v>0.84265000000000001</v>
      </c>
      <c r="M26" s="15">
        <v>150</v>
      </c>
      <c r="O26" s="20">
        <f t="shared" si="0"/>
        <v>0.95567000000000002</v>
      </c>
      <c r="P26" s="9"/>
      <c r="Q26" s="21">
        <f>G26+M26</f>
        <v>150</v>
      </c>
      <c r="R26" s="9"/>
      <c r="S26" s="22">
        <f>I26</f>
        <v>115.19625000000001</v>
      </c>
      <c r="U26" s="27">
        <f t="shared" si="2"/>
        <v>1.1563607</v>
      </c>
      <c r="V26" s="23"/>
      <c r="W26" s="28">
        <f t="shared" si="3"/>
        <v>181.5</v>
      </c>
      <c r="X26" s="23"/>
      <c r="Y26" s="27">
        <f>S26*1.21</f>
        <v>139.3874625</v>
      </c>
      <c r="AA26" s="37"/>
      <c r="AC26" s="29"/>
      <c r="AD26" s="29"/>
      <c r="AH26" s="29"/>
      <c r="AI26" s="29"/>
    </row>
    <row r="27" spans="2:35" x14ac:dyDescent="0.25">
      <c r="B27" s="36"/>
      <c r="AA27" s="37"/>
    </row>
    <row r="28" spans="2:35" x14ac:dyDescent="0.25">
      <c r="B28" s="36"/>
      <c r="C28" t="s">
        <v>48</v>
      </c>
      <c r="AA28" s="37"/>
    </row>
    <row r="29" spans="2:35" x14ac:dyDescent="0.25">
      <c r="B29" s="36"/>
      <c r="C29" t="s">
        <v>49</v>
      </c>
      <c r="AA29" s="37"/>
    </row>
    <row r="30" spans="2:35" x14ac:dyDescent="0.25">
      <c r="B30" s="3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39"/>
    </row>
  </sheetData>
  <mergeCells count="7">
    <mergeCell ref="U13:Y13"/>
    <mergeCell ref="K11:M11"/>
    <mergeCell ref="E12:I12"/>
    <mergeCell ref="K12:M12"/>
    <mergeCell ref="E13:I13"/>
    <mergeCell ref="K13:M13"/>
    <mergeCell ref="O13:S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ceník návrh a)</vt:lpstr>
      <vt:lpstr>ceník návrh b)</vt:lpstr>
      <vt:lpstr>ceník návrh c) </vt:lpstr>
      <vt:lpstr>srovnání 2018 2019</vt:lpstr>
      <vt:lpstr>Ceník 2019</vt:lpstr>
      <vt:lpstr>'ceník návrh c) '!Oblast_tisku</vt:lpstr>
      <vt:lpstr>'srovnání 2018 2019'!Oblast_tisku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Jan</dc:creator>
  <cp:lastModifiedBy>Zeman Jan</cp:lastModifiedBy>
  <cp:lastPrinted>2018-08-15T07:31:43Z</cp:lastPrinted>
  <dcterms:created xsi:type="dcterms:W3CDTF">2018-06-13T06:48:25Z</dcterms:created>
  <dcterms:modified xsi:type="dcterms:W3CDTF">2019-03-27T08:39:00Z</dcterms:modified>
</cp:coreProperties>
</file>